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activeTab="1"/>
  </bookViews>
  <sheets>
    <sheet name="前月" sheetId="2" r:id="rId1"/>
    <sheet name="当月" sheetId="1" r:id="rId2"/>
  </sheets>
  <externalReferences>
    <externalReference r:id="rId3"/>
  </externalReferences>
  <definedNames>
    <definedName name="_xlnm.Print_Area" localSheetId="0">前月!$A$1:$R$47</definedName>
    <definedName name="_xlnm.Print_Area" localSheetId="1">当月!$A$1:$R$54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Y8" i="1"/>
  <c r="Y6" i="1"/>
  <c r="Y5" i="1"/>
  <c r="B51" i="2"/>
  <c r="X5" i="2"/>
  <c r="X6" i="2"/>
  <c r="B52" i="2" s="1"/>
  <c r="T7" i="2"/>
  <c r="U7" i="2"/>
  <c r="X7" i="2"/>
  <c r="T8" i="2"/>
  <c r="U9" i="2"/>
  <c r="U10" i="2"/>
  <c r="U11" i="2"/>
  <c r="U13" i="2"/>
  <c r="T14" i="2"/>
  <c r="U14" i="2"/>
  <c r="U15" i="2"/>
  <c r="U16" i="2"/>
  <c r="U17" i="2"/>
  <c r="T20" i="2"/>
  <c r="S20" i="2" s="1"/>
  <c r="U20" i="2"/>
  <c r="U21" i="2"/>
  <c r="U22" i="2"/>
  <c r="U23" i="2"/>
  <c r="U25" i="2"/>
  <c r="T26" i="2"/>
  <c r="U26" i="2"/>
  <c r="U27" i="2"/>
  <c r="U28" i="2"/>
  <c r="U29" i="2"/>
  <c r="U31" i="2"/>
  <c r="T32" i="2"/>
  <c r="S32" i="2" s="1"/>
  <c r="U32" i="2"/>
  <c r="U33" i="2"/>
  <c r="T34" i="2"/>
  <c r="U34" i="2"/>
  <c r="U35" i="2"/>
  <c r="T37" i="2"/>
  <c r="U37" i="2"/>
  <c r="U39" i="2"/>
  <c r="U40" i="2"/>
  <c r="T41" i="2"/>
  <c r="U41" i="2"/>
  <c r="U43" i="2"/>
  <c r="T44" i="2"/>
  <c r="U44" i="2"/>
  <c r="U45" i="2"/>
  <c r="S46" i="2"/>
  <c r="S47" i="2"/>
  <c r="D49" i="2"/>
  <c r="A50" i="2"/>
  <c r="B50" i="2"/>
  <c r="C50" i="2"/>
  <c r="D50" i="2"/>
  <c r="A51" i="2"/>
  <c r="A52" i="2"/>
  <c r="A53" i="2"/>
  <c r="B53" i="2"/>
  <c r="A54" i="2"/>
  <c r="S34" i="2" l="1"/>
  <c r="U30" i="2"/>
  <c r="S7" i="2"/>
  <c r="S41" i="2"/>
  <c r="S26" i="2"/>
  <c r="S44" i="2"/>
  <c r="U42" i="2"/>
  <c r="U19" i="2"/>
  <c r="U18" i="2" s="1"/>
  <c r="S37" i="2"/>
  <c r="T10" i="2"/>
  <c r="S10" i="2" s="1"/>
  <c r="U38" i="2"/>
  <c r="U36" i="2" s="1"/>
  <c r="T33" i="2"/>
  <c r="S33" i="2" s="1"/>
  <c r="T38" i="2"/>
  <c r="T31" i="2"/>
  <c r="X8" i="2"/>
  <c r="B54" i="2" s="1"/>
  <c r="U24" i="2"/>
  <c r="T21" i="2"/>
  <c r="S21" i="2" s="1"/>
  <c r="S14" i="2"/>
  <c r="U8" i="2"/>
  <c r="S8" i="2" s="1"/>
  <c r="T35" i="2"/>
  <c r="S35" i="2" s="1"/>
  <c r="T27" i="2"/>
  <c r="S27" i="2" s="1"/>
  <c r="U12" i="2"/>
  <c r="T9" i="2"/>
  <c r="S9" i="2" s="1"/>
  <c r="T45" i="2"/>
  <c r="S45" i="2" s="1"/>
  <c r="T43" i="2"/>
  <c r="T40" i="2"/>
  <c r="S40" i="2" s="1"/>
  <c r="T39" i="2"/>
  <c r="S39" i="2" s="1"/>
  <c r="T22" i="2"/>
  <c r="S22" i="2" s="1"/>
  <c r="T15" i="2"/>
  <c r="S15" i="2" s="1"/>
  <c r="T28" i="2"/>
  <c r="S28" i="2" s="1"/>
  <c r="T16" i="2"/>
  <c r="S16" i="2" s="1"/>
  <c r="T29" i="2"/>
  <c r="S29" i="2" s="1"/>
  <c r="T25" i="2"/>
  <c r="T23" i="2"/>
  <c r="S23" i="2" s="1"/>
  <c r="T19" i="2"/>
  <c r="T17" i="2"/>
  <c r="S17" i="2" s="1"/>
  <c r="T13" i="2"/>
  <c r="T11" i="2"/>
  <c r="S11" i="2" s="1"/>
  <c r="A54" i="1"/>
  <c r="A53" i="1"/>
  <c r="A52" i="1"/>
  <c r="A51" i="1"/>
  <c r="D50" i="1"/>
  <c r="C50" i="1"/>
  <c r="B50" i="1"/>
  <c r="A50" i="1"/>
  <c r="D49" i="1"/>
  <c r="S47" i="1"/>
  <c r="S46" i="1"/>
  <c r="U45" i="1"/>
  <c r="T45" i="1"/>
  <c r="U44" i="1"/>
  <c r="T44" i="1"/>
  <c r="U43" i="1"/>
  <c r="T43" i="1"/>
  <c r="U41" i="1"/>
  <c r="T41" i="1"/>
  <c r="U40" i="1"/>
  <c r="T40" i="1"/>
  <c r="U39" i="1"/>
  <c r="T39" i="1"/>
  <c r="U38" i="1"/>
  <c r="T38" i="1"/>
  <c r="U37" i="1"/>
  <c r="T37" i="1"/>
  <c r="U35" i="1"/>
  <c r="T35" i="1"/>
  <c r="U34" i="1"/>
  <c r="T34" i="1"/>
  <c r="U33" i="1"/>
  <c r="T33" i="1"/>
  <c r="U32" i="1"/>
  <c r="T32" i="1"/>
  <c r="U31" i="1"/>
  <c r="T31" i="1"/>
  <c r="U29" i="1"/>
  <c r="T29" i="1"/>
  <c r="U28" i="1"/>
  <c r="T28" i="1"/>
  <c r="U27" i="1"/>
  <c r="T27" i="1"/>
  <c r="U26" i="1"/>
  <c r="T26" i="1"/>
  <c r="U25" i="1"/>
  <c r="T25" i="1"/>
  <c r="U23" i="1"/>
  <c r="T23" i="1"/>
  <c r="U22" i="1"/>
  <c r="T22" i="1"/>
  <c r="U21" i="1"/>
  <c r="T21" i="1"/>
  <c r="U20" i="1"/>
  <c r="T20" i="1"/>
  <c r="U19" i="1"/>
  <c r="T19" i="1"/>
  <c r="U17" i="1"/>
  <c r="T17" i="1"/>
  <c r="U16" i="1"/>
  <c r="T16" i="1"/>
  <c r="U15" i="1"/>
  <c r="T15" i="1"/>
  <c r="U14" i="1"/>
  <c r="T14" i="1"/>
  <c r="U13" i="1"/>
  <c r="T13" i="1"/>
  <c r="U11" i="1"/>
  <c r="T11" i="1"/>
  <c r="U10" i="1"/>
  <c r="T10" i="1"/>
  <c r="U9" i="1"/>
  <c r="T9" i="1"/>
  <c r="U8" i="1"/>
  <c r="T8" i="1"/>
  <c r="U7" i="1"/>
  <c r="T7" i="1"/>
  <c r="S6" i="2" l="1"/>
  <c r="S38" i="2"/>
  <c r="S36" i="2" s="1"/>
  <c r="T12" i="2"/>
  <c r="S13" i="2"/>
  <c r="S12" i="2" s="1"/>
  <c r="T18" i="2"/>
  <c r="S19" i="2"/>
  <c r="S18" i="2" s="1"/>
  <c r="T24" i="2"/>
  <c r="S25" i="2"/>
  <c r="S24" i="2" s="1"/>
  <c r="T42" i="2"/>
  <c r="S43" i="2"/>
  <c r="S42" i="2" s="1"/>
  <c r="S31" i="2"/>
  <c r="S30" i="2" s="1"/>
  <c r="T30" i="2"/>
  <c r="U6" i="2"/>
  <c r="T6" i="2"/>
  <c r="T36" i="2"/>
  <c r="S27" i="1"/>
  <c r="S29" i="1"/>
  <c r="S32" i="1"/>
  <c r="Y7" i="1"/>
  <c r="T30" i="1"/>
  <c r="S35" i="1"/>
  <c r="S38" i="1"/>
  <c r="S40" i="1"/>
  <c r="S43" i="1"/>
  <c r="S37" i="1"/>
  <c r="S41" i="1"/>
  <c r="C52" i="1"/>
  <c r="S7" i="1"/>
  <c r="S15" i="1"/>
  <c r="S20" i="1"/>
  <c r="S11" i="1"/>
  <c r="S14" i="1"/>
  <c r="S16" i="1"/>
  <c r="S19" i="1"/>
  <c r="S23" i="1"/>
  <c r="S26" i="1"/>
  <c r="S28" i="1"/>
  <c r="U30" i="1"/>
  <c r="U42" i="1"/>
  <c r="U6" i="1"/>
  <c r="S13" i="1"/>
  <c r="S17" i="1"/>
  <c r="S25" i="1"/>
  <c r="S31" i="1"/>
  <c r="S39" i="1"/>
  <c r="S44" i="1"/>
  <c r="S8" i="1"/>
  <c r="S10" i="1"/>
  <c r="S21" i="1"/>
  <c r="U24" i="1"/>
  <c r="S34" i="1"/>
  <c r="T18" i="1"/>
  <c r="U18" i="1"/>
  <c r="T42" i="1"/>
  <c r="S9" i="1"/>
  <c r="U12" i="1"/>
  <c r="S22" i="1"/>
  <c r="U36" i="1"/>
  <c r="T12" i="1"/>
  <c r="T24" i="1"/>
  <c r="S33" i="1"/>
  <c r="T36" i="1"/>
  <c r="S45" i="1"/>
  <c r="T6" i="1"/>
  <c r="Y6" i="2" l="1"/>
  <c r="X6" i="1"/>
  <c r="B52" i="1" s="1"/>
  <c r="Y5" i="2"/>
  <c r="X5" i="1"/>
  <c r="Y7" i="2"/>
  <c r="X7" i="1"/>
  <c r="B53" i="1" s="1"/>
  <c r="Z6" i="1"/>
  <c r="D52" i="1" s="1"/>
  <c r="C53" i="1"/>
  <c r="S36" i="1"/>
  <c r="S24" i="1"/>
  <c r="S18" i="1"/>
  <c r="S12" i="1"/>
  <c r="S42" i="1"/>
  <c r="S6" i="1"/>
  <c r="S30" i="1"/>
  <c r="B54" i="1" l="1"/>
  <c r="B51" i="1"/>
  <c r="Z5" i="2"/>
  <c r="Y8" i="2"/>
  <c r="C54" i="2" s="1"/>
  <c r="C51" i="2"/>
  <c r="Z6" i="2"/>
  <c r="D52" i="2" s="1"/>
  <c r="C52" i="2"/>
  <c r="C53" i="2"/>
  <c r="Z7" i="2"/>
  <c r="D53" i="2" s="1"/>
  <c r="Z7" i="1"/>
  <c r="D53" i="1" s="1"/>
  <c r="Z5" i="1"/>
  <c r="C54" i="1"/>
  <c r="Z8" i="2" l="1"/>
  <c r="D54" i="2" s="1"/>
  <c r="D51" i="2"/>
  <c r="D51" i="1"/>
  <c r="Z8" i="1"/>
  <c r="D54" i="1" s="1"/>
</calcChain>
</file>

<file path=xl/sharedStrings.xml><?xml version="1.0" encoding="utf-8"?>
<sst xmlns="http://schemas.openxmlformats.org/spreadsheetml/2006/main" count="114" uniqueCount="54">
  <si>
    <t>＊＊　　年齢別　　人口報告書　　＊＊</t>
    <rPh sb="4" eb="6">
      <t>ネンレイ</t>
    </rPh>
    <rPh sb="6" eb="7">
      <t>ベツ</t>
    </rPh>
    <rPh sb="9" eb="11">
      <t>ジンコウ</t>
    </rPh>
    <rPh sb="11" eb="14">
      <t>ホウコクショ</t>
    </rPh>
    <phoneticPr fontId="3"/>
  </si>
  <si>
    <t>年齢</t>
    <rPh sb="0" eb="2">
      <t>ネンレイ</t>
    </rPh>
    <phoneticPr fontId="3"/>
  </si>
  <si>
    <t>Total</t>
    <phoneticPr fontId="3"/>
  </si>
  <si>
    <t>Men</t>
    <phoneticPr fontId="3"/>
  </si>
  <si>
    <t>Women</t>
    <phoneticPr fontId="3"/>
  </si>
  <si>
    <t>0-14</t>
    <phoneticPr fontId="3"/>
  </si>
  <si>
    <t>15-64</t>
    <phoneticPr fontId="3"/>
  </si>
  <si>
    <t>65-</t>
    <phoneticPr fontId="3"/>
  </si>
  <si>
    <t>前月</t>
    <rPh sb="0" eb="2">
      <t>ゼンゲツ</t>
    </rPh>
    <phoneticPr fontId="2"/>
  </si>
  <si>
    <t>当月</t>
    <rPh sb="0" eb="2">
      <t>トウゲツ</t>
    </rPh>
    <phoneticPr fontId="2"/>
  </si>
  <si>
    <t>前月比</t>
    <rPh sb="0" eb="3">
      <t>ゼンゲツヒ</t>
    </rPh>
    <phoneticPr fontId="2"/>
  </si>
  <si>
    <t>計</t>
    <rPh sb="0" eb="1">
      <t>ケイ</t>
    </rPh>
    <phoneticPr fontId="2"/>
  </si>
  <si>
    <t>（人）</t>
    <rPh sb="1" eb="2">
      <t>ヒト</t>
    </rPh>
    <phoneticPr fontId="2"/>
  </si>
  <si>
    <t>Total</t>
    <phoneticPr fontId="3"/>
  </si>
  <si>
    <t>Men</t>
    <phoneticPr fontId="3"/>
  </si>
  <si>
    <t>Women</t>
    <phoneticPr fontId="3"/>
  </si>
  <si>
    <t>0-14</t>
    <phoneticPr fontId="3"/>
  </si>
  <si>
    <t>15-64</t>
    <phoneticPr fontId="3"/>
  </si>
  <si>
    <t>65-</t>
    <phoneticPr fontId="3"/>
  </si>
  <si>
    <t>現在</t>
    <phoneticPr fontId="3"/>
  </si>
  <si>
    <t>年齢</t>
    <phoneticPr fontId="3"/>
  </si>
  <si>
    <t>総数　</t>
    <phoneticPr fontId="3"/>
  </si>
  <si>
    <t>男</t>
    <phoneticPr fontId="3"/>
  </si>
  <si>
    <t>女</t>
    <phoneticPr fontId="3"/>
  </si>
  <si>
    <t>Women</t>
    <phoneticPr fontId="3"/>
  </si>
  <si>
    <t>年齢　</t>
    <phoneticPr fontId="3"/>
  </si>
  <si>
    <t>総数</t>
    <phoneticPr fontId="3"/>
  </si>
  <si>
    <t>0- 4</t>
    <phoneticPr fontId="3"/>
  </si>
  <si>
    <t xml:space="preserve"> 5- 9</t>
    <phoneticPr fontId="3"/>
  </si>
  <si>
    <t xml:space="preserve"> 10- 14</t>
    <phoneticPr fontId="3"/>
  </si>
  <si>
    <t xml:space="preserve"> 15- 19</t>
    <phoneticPr fontId="3"/>
  </si>
  <si>
    <t xml:space="preserve"> 20- 24</t>
    <phoneticPr fontId="3"/>
  </si>
  <si>
    <t xml:space="preserve"> 25- 29</t>
    <phoneticPr fontId="3"/>
  </si>
  <si>
    <t xml:space="preserve"> 30- 34</t>
    <phoneticPr fontId="3"/>
  </si>
  <si>
    <t>総数</t>
    <phoneticPr fontId="3"/>
  </si>
  <si>
    <t xml:space="preserve"> 40- 44</t>
    <phoneticPr fontId="3"/>
  </si>
  <si>
    <t xml:space="preserve"> 75- 79</t>
    <phoneticPr fontId="3"/>
  </si>
  <si>
    <t xml:space="preserve"> 85- 89</t>
    <phoneticPr fontId="3"/>
  </si>
  <si>
    <t xml:space="preserve"> 55- 59</t>
    <phoneticPr fontId="3"/>
  </si>
  <si>
    <t xml:space="preserve"> 60- 64</t>
    <phoneticPr fontId="3"/>
  </si>
  <si>
    <t xml:space="preserve"> 35- 39</t>
    <phoneticPr fontId="3"/>
  </si>
  <si>
    <t xml:space="preserve"> 70- 74</t>
    <phoneticPr fontId="3"/>
  </si>
  <si>
    <t xml:space="preserve"> 45- 49</t>
    <phoneticPr fontId="3"/>
  </si>
  <si>
    <t xml:space="preserve"> 80- 84</t>
    <phoneticPr fontId="3"/>
  </si>
  <si>
    <t xml:space="preserve"> 50- 54</t>
    <phoneticPr fontId="3"/>
  </si>
  <si>
    <t xml:space="preserve"> 90- 94</t>
    <phoneticPr fontId="3"/>
  </si>
  <si>
    <t xml:space="preserve"> 95- 99</t>
    <phoneticPr fontId="3"/>
  </si>
  <si>
    <t>ｿﾚｲｼﾞｮｳ</t>
    <phoneticPr fontId="3"/>
  </si>
  <si>
    <t>ﾌｼｮｳ</t>
    <phoneticPr fontId="3"/>
  </si>
  <si>
    <t xml:space="preserve"> 65- 69</t>
    <phoneticPr fontId="3"/>
  </si>
  <si>
    <t xml:space="preserve"> 100-</t>
    <phoneticPr fontId="3"/>
  </si>
  <si>
    <t>ﾌｼｮｳ</t>
    <phoneticPr fontId="3"/>
  </si>
  <si>
    <t>令和元年11月１日</t>
    <rPh sb="0" eb="1">
      <t>レイ</t>
    </rPh>
    <rPh sb="1" eb="2">
      <t>ワ</t>
    </rPh>
    <rPh sb="2" eb="4">
      <t>ガンネン</t>
    </rPh>
    <rPh sb="6" eb="7">
      <t>ガツ</t>
    </rPh>
    <rPh sb="8" eb="9">
      <t>ニチ</t>
    </rPh>
    <phoneticPr fontId="3"/>
  </si>
  <si>
    <t>令和元年12月１日</t>
    <rPh sb="0" eb="1">
      <t>レイ</t>
    </rPh>
    <rPh sb="1" eb="2">
      <t>ワ</t>
    </rPh>
    <rPh sb="2" eb="4">
      <t>ガンネン</t>
    </rPh>
    <rPh sb="6" eb="7">
      <t>ガツ</t>
    </rPh>
    <rPh sb="8" eb="9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</si>
</sst>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9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Century"/>
      <family val="1"/>
    </font>
    <font>
      <sz val="10"/>
      <name val="Tahoma"/>
      <family val="2"/>
    </font>
    <font>
      <sz val="9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6">
    <xf numFmtId="0" fontId="0" fillId="0" borderId="0" xfId="0"/>
    <xf numFmtId="0" fontId="1" fillId="0" borderId="0" xfId="1">
      <alignment vertical="center"/>
    </xf>
    <xf numFmtId="0" fontId="1" fillId="0" borderId="0" xfId="1" applyNumberFormat="1">
      <alignment vertical="center"/>
    </xf>
    <xf numFmtId="0" fontId="1" fillId="2" borderId="0" xfId="1" applyFill="1" applyBorder="1" applyAlignment="1" applyProtection="1">
      <alignment vertical="center"/>
      <protection locked="0"/>
    </xf>
    <xf numFmtId="0" fontId="1" fillId="0" borderId="2" xfId="1" applyNumberFormat="1" applyBorder="1">
      <alignment vertical="center"/>
    </xf>
    <xf numFmtId="0" fontId="1" fillId="0" borderId="2" xfId="1" applyBorder="1">
      <alignment vertical="center"/>
    </xf>
    <xf numFmtId="0" fontId="4" fillId="3" borderId="2" xfId="1" applyFont="1" applyFill="1" applyBorder="1">
      <alignment vertical="center"/>
    </xf>
    <xf numFmtId="0" fontId="4" fillId="4" borderId="2" xfId="1" applyFont="1" applyFill="1" applyBorder="1">
      <alignment vertical="center"/>
    </xf>
    <xf numFmtId="0" fontId="4" fillId="5" borderId="2" xfId="1" applyFont="1" applyFill="1" applyBorder="1">
      <alignment vertical="center"/>
    </xf>
    <xf numFmtId="0" fontId="1" fillId="0" borderId="2" xfId="1" applyNumberFormat="1" applyFill="1" applyBorder="1">
      <alignment vertical="center"/>
    </xf>
    <xf numFmtId="0" fontId="5" fillId="0" borderId="2" xfId="1" applyNumberFormat="1" applyFont="1" applyBorder="1">
      <alignment vertical="center"/>
    </xf>
    <xf numFmtId="0" fontId="6" fillId="0" borderId="2" xfId="1" applyFont="1" applyBorder="1">
      <alignment vertical="center"/>
    </xf>
    <xf numFmtId="0" fontId="6" fillId="3" borderId="2" xfId="1" applyFont="1" applyFill="1" applyBorder="1">
      <alignment vertical="center"/>
    </xf>
    <xf numFmtId="0" fontId="6" fillId="4" borderId="2" xfId="1" applyFont="1" applyFill="1" applyBorder="1">
      <alignment vertical="center"/>
    </xf>
    <xf numFmtId="0" fontId="6" fillId="5" borderId="2" xfId="1" applyFont="1" applyFill="1" applyBorder="1">
      <alignment vertical="center"/>
    </xf>
    <xf numFmtId="0" fontId="5" fillId="0" borderId="2" xfId="1" applyFont="1" applyBorder="1">
      <alignment vertical="center"/>
    </xf>
    <xf numFmtId="0" fontId="6" fillId="0" borderId="2" xfId="1" applyNumberFormat="1" applyFont="1" applyBorder="1">
      <alignment vertical="center"/>
    </xf>
    <xf numFmtId="0" fontId="6" fillId="0" borderId="2" xfId="1" applyNumberFormat="1" applyFont="1" applyFill="1" applyBorder="1">
      <alignment vertical="center"/>
    </xf>
    <xf numFmtId="0" fontId="5" fillId="0" borderId="2" xfId="1" applyFont="1" applyBorder="1" applyAlignment="1">
      <alignment horizontal="center" vertical="center"/>
    </xf>
    <xf numFmtId="0" fontId="6" fillId="0" borderId="2" xfId="1" applyFont="1" applyBorder="1" applyProtection="1">
      <alignment vertical="center"/>
      <protection locked="0"/>
    </xf>
    <xf numFmtId="0" fontId="6" fillId="4" borderId="2" xfId="1" applyFont="1" applyFill="1" applyBorder="1" applyProtection="1">
      <alignment vertical="center"/>
      <protection locked="0"/>
    </xf>
    <xf numFmtId="0" fontId="6" fillId="5" borderId="2" xfId="1" applyFont="1" applyFill="1" applyBorder="1" applyProtection="1">
      <alignment vertical="center"/>
      <protection locked="0"/>
    </xf>
    <xf numFmtId="0" fontId="6" fillId="0" borderId="2" xfId="1" applyFont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4" fillId="0" borderId="2" xfId="1" applyFont="1" applyBorder="1">
      <alignment vertical="center"/>
    </xf>
    <xf numFmtId="0" fontId="4" fillId="0" borderId="2" xfId="1" applyFont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8" fillId="0" borderId="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center" vertical="center"/>
    </xf>
    <xf numFmtId="0" fontId="6" fillId="0" borderId="2" xfId="1" applyNumberFormat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58" fontId="1" fillId="2" borderId="1" xfId="1" applyNumberFormat="1" applyFont="1" applyFill="1" applyBorder="1" applyAlignment="1" applyProtection="1">
      <alignment horizontal="right" vertical="center"/>
      <protection locked="0"/>
    </xf>
    <xf numFmtId="0" fontId="1" fillId="2" borderId="1" xfId="1" applyFill="1" applyBorder="1" applyAlignment="1" applyProtection="1">
      <alignment horizontal="right" vertical="center"/>
      <protection locked="0"/>
    </xf>
    <xf numFmtId="0" fontId="6" fillId="0" borderId="2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24066;&#27665;&#29983;&#27963;&#37096;\&#24066;&#27665;&#35506;\&#20303;&#27665;&#35352;&#37682;&#20418;\&#26376;&#22577;&#12539;&#24180;&#22577;&#38306;&#20418;\&#26376;&#22577;\&#20844;&#38283;&#29992;&#20154;&#21475;&#32113;&#35336;&#36039;&#26009;(&#26368;&#26032;&#29256;&#65289;\HP&#25522;&#36617;&#20381;&#38972;\R1.6.1\&#24180;&#40802;&#21029;&#65288;&#65301;&#26376;1&#26085;&#29694;&#2231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月"/>
      <sheetName val="当月"/>
    </sheetNames>
    <sheetDataSet>
      <sheetData sheetId="0">
        <row r="6">
          <cell r="B6">
            <v>3560</v>
          </cell>
          <cell r="I6">
            <v>6120</v>
          </cell>
          <cell r="P6">
            <v>4583</v>
          </cell>
        </row>
        <row r="12">
          <cell r="B12">
            <v>3200</v>
          </cell>
          <cell r="I12">
            <v>6441</v>
          </cell>
          <cell r="P12">
            <v>4168</v>
          </cell>
        </row>
        <row r="18">
          <cell r="B18">
            <v>2988</v>
          </cell>
          <cell r="I18">
            <v>6801</v>
          </cell>
          <cell r="P18">
            <v>3328</v>
          </cell>
        </row>
        <row r="24">
          <cell r="B24">
            <v>3241</v>
          </cell>
          <cell r="I24">
            <v>6377</v>
          </cell>
          <cell r="P24">
            <v>2140</v>
          </cell>
        </row>
        <row r="30">
          <cell r="B30">
            <v>4878</v>
          </cell>
          <cell r="I30">
            <v>4957</v>
          </cell>
          <cell r="P30">
            <v>947</v>
          </cell>
        </row>
        <row r="36">
          <cell r="B36">
            <v>5047</v>
          </cell>
          <cell r="I36">
            <v>4123</v>
          </cell>
          <cell r="P36">
            <v>238</v>
          </cell>
        </row>
        <row r="42">
          <cell r="B42">
            <v>5352</v>
          </cell>
          <cell r="I42">
            <v>4374</v>
          </cell>
          <cell r="P42">
            <v>37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4"/>
  <sheetViews>
    <sheetView topLeftCell="A10" workbookViewId="0">
      <selection activeCell="P21" sqref="P21"/>
    </sheetView>
  </sheetViews>
  <sheetFormatPr defaultRowHeight="13.5"/>
  <cols>
    <col min="1" max="1" width="7.125" style="2" bestFit="1" customWidth="1"/>
    <col min="2" max="2" width="7.125" style="1" customWidth="1"/>
    <col min="3" max="4" width="6.5" style="1" bestFit="1" customWidth="1"/>
    <col min="5" max="7" width="6.5" style="1" hidden="1" customWidth="1"/>
    <col min="8" max="8" width="7.125" style="2" bestFit="1" customWidth="1"/>
    <col min="9" max="9" width="7.125" style="1" customWidth="1"/>
    <col min="10" max="11" width="6.5" style="1" customWidth="1"/>
    <col min="12" max="14" width="6.5" style="1" hidden="1" customWidth="1"/>
    <col min="15" max="16" width="7.125" style="1" customWidth="1"/>
    <col min="17" max="18" width="6.5" style="1" customWidth="1"/>
    <col min="19" max="21" width="6.5" style="1" hidden="1" customWidth="1"/>
    <col min="22" max="23" width="7.125" style="1" customWidth="1"/>
    <col min="24" max="25" width="5.25" style="1" bestFit="1" customWidth="1"/>
    <col min="26" max="26" width="6" style="1" bestFit="1" customWidth="1"/>
    <col min="27" max="254" width="9" style="1"/>
    <col min="255" max="255" width="7.125" style="1" bestFit="1" customWidth="1"/>
    <col min="256" max="256" width="7.125" style="1" customWidth="1"/>
    <col min="257" max="258" width="6.5" style="1" bestFit="1" customWidth="1"/>
    <col min="259" max="261" width="0" style="1" hidden="1" customWidth="1"/>
    <col min="262" max="262" width="7.125" style="1" bestFit="1" customWidth="1"/>
    <col min="263" max="263" width="7.125" style="1" customWidth="1"/>
    <col min="264" max="265" width="6.5" style="1" customWidth="1"/>
    <col min="266" max="268" width="0" style="1" hidden="1" customWidth="1"/>
    <col min="269" max="270" width="7.125" style="1" customWidth="1"/>
    <col min="271" max="272" width="6.5" style="1" customWidth="1"/>
    <col min="273" max="275" width="0" style="1" hidden="1" customWidth="1"/>
    <col min="276" max="279" width="7.125" style="1" customWidth="1"/>
    <col min="280" max="510" width="9" style="1"/>
    <col min="511" max="511" width="7.125" style="1" bestFit="1" customWidth="1"/>
    <col min="512" max="512" width="7.125" style="1" customWidth="1"/>
    <col min="513" max="514" width="6.5" style="1" bestFit="1" customWidth="1"/>
    <col min="515" max="517" width="0" style="1" hidden="1" customWidth="1"/>
    <col min="518" max="518" width="7.125" style="1" bestFit="1" customWidth="1"/>
    <col min="519" max="519" width="7.125" style="1" customWidth="1"/>
    <col min="520" max="521" width="6.5" style="1" customWidth="1"/>
    <col min="522" max="524" width="0" style="1" hidden="1" customWidth="1"/>
    <col min="525" max="526" width="7.125" style="1" customWidth="1"/>
    <col min="527" max="528" width="6.5" style="1" customWidth="1"/>
    <col min="529" max="531" width="0" style="1" hidden="1" customWidth="1"/>
    <col min="532" max="535" width="7.125" style="1" customWidth="1"/>
    <col min="536" max="766" width="9" style="1"/>
    <col min="767" max="767" width="7.125" style="1" bestFit="1" customWidth="1"/>
    <col min="768" max="768" width="7.125" style="1" customWidth="1"/>
    <col min="769" max="770" width="6.5" style="1" bestFit="1" customWidth="1"/>
    <col min="771" max="773" width="0" style="1" hidden="1" customWidth="1"/>
    <col min="774" max="774" width="7.125" style="1" bestFit="1" customWidth="1"/>
    <col min="775" max="775" width="7.125" style="1" customWidth="1"/>
    <col min="776" max="777" width="6.5" style="1" customWidth="1"/>
    <col min="778" max="780" width="0" style="1" hidden="1" customWidth="1"/>
    <col min="781" max="782" width="7.125" style="1" customWidth="1"/>
    <col min="783" max="784" width="6.5" style="1" customWidth="1"/>
    <col min="785" max="787" width="0" style="1" hidden="1" customWidth="1"/>
    <col min="788" max="791" width="7.125" style="1" customWidth="1"/>
    <col min="792" max="1022" width="9" style="1"/>
    <col min="1023" max="1023" width="7.125" style="1" bestFit="1" customWidth="1"/>
    <col min="1024" max="1024" width="7.125" style="1" customWidth="1"/>
    <col min="1025" max="1026" width="6.5" style="1" bestFit="1" customWidth="1"/>
    <col min="1027" max="1029" width="0" style="1" hidden="1" customWidth="1"/>
    <col min="1030" max="1030" width="7.125" style="1" bestFit="1" customWidth="1"/>
    <col min="1031" max="1031" width="7.125" style="1" customWidth="1"/>
    <col min="1032" max="1033" width="6.5" style="1" customWidth="1"/>
    <col min="1034" max="1036" width="0" style="1" hidden="1" customWidth="1"/>
    <col min="1037" max="1038" width="7.125" style="1" customWidth="1"/>
    <col min="1039" max="1040" width="6.5" style="1" customWidth="1"/>
    <col min="1041" max="1043" width="0" style="1" hidden="1" customWidth="1"/>
    <col min="1044" max="1047" width="7.125" style="1" customWidth="1"/>
    <col min="1048" max="1278" width="9" style="1"/>
    <col min="1279" max="1279" width="7.125" style="1" bestFit="1" customWidth="1"/>
    <col min="1280" max="1280" width="7.125" style="1" customWidth="1"/>
    <col min="1281" max="1282" width="6.5" style="1" bestFit="1" customWidth="1"/>
    <col min="1283" max="1285" width="0" style="1" hidden="1" customWidth="1"/>
    <col min="1286" max="1286" width="7.125" style="1" bestFit="1" customWidth="1"/>
    <col min="1287" max="1287" width="7.125" style="1" customWidth="1"/>
    <col min="1288" max="1289" width="6.5" style="1" customWidth="1"/>
    <col min="1290" max="1292" width="0" style="1" hidden="1" customWidth="1"/>
    <col min="1293" max="1294" width="7.125" style="1" customWidth="1"/>
    <col min="1295" max="1296" width="6.5" style="1" customWidth="1"/>
    <col min="1297" max="1299" width="0" style="1" hidden="1" customWidth="1"/>
    <col min="1300" max="1303" width="7.125" style="1" customWidth="1"/>
    <col min="1304" max="1534" width="9" style="1"/>
    <col min="1535" max="1535" width="7.125" style="1" bestFit="1" customWidth="1"/>
    <col min="1536" max="1536" width="7.125" style="1" customWidth="1"/>
    <col min="1537" max="1538" width="6.5" style="1" bestFit="1" customWidth="1"/>
    <col min="1539" max="1541" width="0" style="1" hidden="1" customWidth="1"/>
    <col min="1542" max="1542" width="7.125" style="1" bestFit="1" customWidth="1"/>
    <col min="1543" max="1543" width="7.125" style="1" customWidth="1"/>
    <col min="1544" max="1545" width="6.5" style="1" customWidth="1"/>
    <col min="1546" max="1548" width="0" style="1" hidden="1" customWidth="1"/>
    <col min="1549" max="1550" width="7.125" style="1" customWidth="1"/>
    <col min="1551" max="1552" width="6.5" style="1" customWidth="1"/>
    <col min="1553" max="1555" width="0" style="1" hidden="1" customWidth="1"/>
    <col min="1556" max="1559" width="7.125" style="1" customWidth="1"/>
    <col min="1560" max="1790" width="9" style="1"/>
    <col min="1791" max="1791" width="7.125" style="1" bestFit="1" customWidth="1"/>
    <col min="1792" max="1792" width="7.125" style="1" customWidth="1"/>
    <col min="1793" max="1794" width="6.5" style="1" bestFit="1" customWidth="1"/>
    <col min="1795" max="1797" width="0" style="1" hidden="1" customWidth="1"/>
    <col min="1798" max="1798" width="7.125" style="1" bestFit="1" customWidth="1"/>
    <col min="1799" max="1799" width="7.125" style="1" customWidth="1"/>
    <col min="1800" max="1801" width="6.5" style="1" customWidth="1"/>
    <col min="1802" max="1804" width="0" style="1" hidden="1" customWidth="1"/>
    <col min="1805" max="1806" width="7.125" style="1" customWidth="1"/>
    <col min="1807" max="1808" width="6.5" style="1" customWidth="1"/>
    <col min="1809" max="1811" width="0" style="1" hidden="1" customWidth="1"/>
    <col min="1812" max="1815" width="7.125" style="1" customWidth="1"/>
    <col min="1816" max="2046" width="9" style="1"/>
    <col min="2047" max="2047" width="7.125" style="1" bestFit="1" customWidth="1"/>
    <col min="2048" max="2048" width="7.125" style="1" customWidth="1"/>
    <col min="2049" max="2050" width="6.5" style="1" bestFit="1" customWidth="1"/>
    <col min="2051" max="2053" width="0" style="1" hidden="1" customWidth="1"/>
    <col min="2054" max="2054" width="7.125" style="1" bestFit="1" customWidth="1"/>
    <col min="2055" max="2055" width="7.125" style="1" customWidth="1"/>
    <col min="2056" max="2057" width="6.5" style="1" customWidth="1"/>
    <col min="2058" max="2060" width="0" style="1" hidden="1" customWidth="1"/>
    <col min="2061" max="2062" width="7.125" style="1" customWidth="1"/>
    <col min="2063" max="2064" width="6.5" style="1" customWidth="1"/>
    <col min="2065" max="2067" width="0" style="1" hidden="1" customWidth="1"/>
    <col min="2068" max="2071" width="7.125" style="1" customWidth="1"/>
    <col min="2072" max="2302" width="9" style="1"/>
    <col min="2303" max="2303" width="7.125" style="1" bestFit="1" customWidth="1"/>
    <col min="2304" max="2304" width="7.125" style="1" customWidth="1"/>
    <col min="2305" max="2306" width="6.5" style="1" bestFit="1" customWidth="1"/>
    <col min="2307" max="2309" width="0" style="1" hidden="1" customWidth="1"/>
    <col min="2310" max="2310" width="7.125" style="1" bestFit="1" customWidth="1"/>
    <col min="2311" max="2311" width="7.125" style="1" customWidth="1"/>
    <col min="2312" max="2313" width="6.5" style="1" customWidth="1"/>
    <col min="2314" max="2316" width="0" style="1" hidden="1" customWidth="1"/>
    <col min="2317" max="2318" width="7.125" style="1" customWidth="1"/>
    <col min="2319" max="2320" width="6.5" style="1" customWidth="1"/>
    <col min="2321" max="2323" width="0" style="1" hidden="1" customWidth="1"/>
    <col min="2324" max="2327" width="7.125" style="1" customWidth="1"/>
    <col min="2328" max="2558" width="9" style="1"/>
    <col min="2559" max="2559" width="7.125" style="1" bestFit="1" customWidth="1"/>
    <col min="2560" max="2560" width="7.125" style="1" customWidth="1"/>
    <col min="2561" max="2562" width="6.5" style="1" bestFit="1" customWidth="1"/>
    <col min="2563" max="2565" width="0" style="1" hidden="1" customWidth="1"/>
    <col min="2566" max="2566" width="7.125" style="1" bestFit="1" customWidth="1"/>
    <col min="2567" max="2567" width="7.125" style="1" customWidth="1"/>
    <col min="2568" max="2569" width="6.5" style="1" customWidth="1"/>
    <col min="2570" max="2572" width="0" style="1" hidden="1" customWidth="1"/>
    <col min="2573" max="2574" width="7.125" style="1" customWidth="1"/>
    <col min="2575" max="2576" width="6.5" style="1" customWidth="1"/>
    <col min="2577" max="2579" width="0" style="1" hidden="1" customWidth="1"/>
    <col min="2580" max="2583" width="7.125" style="1" customWidth="1"/>
    <col min="2584" max="2814" width="9" style="1"/>
    <col min="2815" max="2815" width="7.125" style="1" bestFit="1" customWidth="1"/>
    <col min="2816" max="2816" width="7.125" style="1" customWidth="1"/>
    <col min="2817" max="2818" width="6.5" style="1" bestFit="1" customWidth="1"/>
    <col min="2819" max="2821" width="0" style="1" hidden="1" customWidth="1"/>
    <col min="2822" max="2822" width="7.125" style="1" bestFit="1" customWidth="1"/>
    <col min="2823" max="2823" width="7.125" style="1" customWidth="1"/>
    <col min="2824" max="2825" width="6.5" style="1" customWidth="1"/>
    <col min="2826" max="2828" width="0" style="1" hidden="1" customWidth="1"/>
    <col min="2829" max="2830" width="7.125" style="1" customWidth="1"/>
    <col min="2831" max="2832" width="6.5" style="1" customWidth="1"/>
    <col min="2833" max="2835" width="0" style="1" hidden="1" customWidth="1"/>
    <col min="2836" max="2839" width="7.125" style="1" customWidth="1"/>
    <col min="2840" max="3070" width="9" style="1"/>
    <col min="3071" max="3071" width="7.125" style="1" bestFit="1" customWidth="1"/>
    <col min="3072" max="3072" width="7.125" style="1" customWidth="1"/>
    <col min="3073" max="3074" width="6.5" style="1" bestFit="1" customWidth="1"/>
    <col min="3075" max="3077" width="0" style="1" hidden="1" customWidth="1"/>
    <col min="3078" max="3078" width="7.125" style="1" bestFit="1" customWidth="1"/>
    <col min="3079" max="3079" width="7.125" style="1" customWidth="1"/>
    <col min="3080" max="3081" width="6.5" style="1" customWidth="1"/>
    <col min="3082" max="3084" width="0" style="1" hidden="1" customWidth="1"/>
    <col min="3085" max="3086" width="7.125" style="1" customWidth="1"/>
    <col min="3087" max="3088" width="6.5" style="1" customWidth="1"/>
    <col min="3089" max="3091" width="0" style="1" hidden="1" customWidth="1"/>
    <col min="3092" max="3095" width="7.125" style="1" customWidth="1"/>
    <col min="3096" max="3326" width="9" style="1"/>
    <col min="3327" max="3327" width="7.125" style="1" bestFit="1" customWidth="1"/>
    <col min="3328" max="3328" width="7.125" style="1" customWidth="1"/>
    <col min="3329" max="3330" width="6.5" style="1" bestFit="1" customWidth="1"/>
    <col min="3331" max="3333" width="0" style="1" hidden="1" customWidth="1"/>
    <col min="3334" max="3334" width="7.125" style="1" bestFit="1" customWidth="1"/>
    <col min="3335" max="3335" width="7.125" style="1" customWidth="1"/>
    <col min="3336" max="3337" width="6.5" style="1" customWidth="1"/>
    <col min="3338" max="3340" width="0" style="1" hidden="1" customWidth="1"/>
    <col min="3341" max="3342" width="7.125" style="1" customWidth="1"/>
    <col min="3343" max="3344" width="6.5" style="1" customWidth="1"/>
    <col min="3345" max="3347" width="0" style="1" hidden="1" customWidth="1"/>
    <col min="3348" max="3351" width="7.125" style="1" customWidth="1"/>
    <col min="3352" max="3582" width="9" style="1"/>
    <col min="3583" max="3583" width="7.125" style="1" bestFit="1" customWidth="1"/>
    <col min="3584" max="3584" width="7.125" style="1" customWidth="1"/>
    <col min="3585" max="3586" width="6.5" style="1" bestFit="1" customWidth="1"/>
    <col min="3587" max="3589" width="0" style="1" hidden="1" customWidth="1"/>
    <col min="3590" max="3590" width="7.125" style="1" bestFit="1" customWidth="1"/>
    <col min="3591" max="3591" width="7.125" style="1" customWidth="1"/>
    <col min="3592" max="3593" width="6.5" style="1" customWidth="1"/>
    <col min="3594" max="3596" width="0" style="1" hidden="1" customWidth="1"/>
    <col min="3597" max="3598" width="7.125" style="1" customWidth="1"/>
    <col min="3599" max="3600" width="6.5" style="1" customWidth="1"/>
    <col min="3601" max="3603" width="0" style="1" hidden="1" customWidth="1"/>
    <col min="3604" max="3607" width="7.125" style="1" customWidth="1"/>
    <col min="3608" max="3838" width="9" style="1"/>
    <col min="3839" max="3839" width="7.125" style="1" bestFit="1" customWidth="1"/>
    <col min="3840" max="3840" width="7.125" style="1" customWidth="1"/>
    <col min="3841" max="3842" width="6.5" style="1" bestFit="1" customWidth="1"/>
    <col min="3843" max="3845" width="0" style="1" hidden="1" customWidth="1"/>
    <col min="3846" max="3846" width="7.125" style="1" bestFit="1" customWidth="1"/>
    <col min="3847" max="3847" width="7.125" style="1" customWidth="1"/>
    <col min="3848" max="3849" width="6.5" style="1" customWidth="1"/>
    <col min="3850" max="3852" width="0" style="1" hidden="1" customWidth="1"/>
    <col min="3853" max="3854" width="7.125" style="1" customWidth="1"/>
    <col min="3855" max="3856" width="6.5" style="1" customWidth="1"/>
    <col min="3857" max="3859" width="0" style="1" hidden="1" customWidth="1"/>
    <col min="3860" max="3863" width="7.125" style="1" customWidth="1"/>
    <col min="3864" max="4094" width="9" style="1"/>
    <col min="4095" max="4095" width="7.125" style="1" bestFit="1" customWidth="1"/>
    <col min="4096" max="4096" width="7.125" style="1" customWidth="1"/>
    <col min="4097" max="4098" width="6.5" style="1" bestFit="1" customWidth="1"/>
    <col min="4099" max="4101" width="0" style="1" hidden="1" customWidth="1"/>
    <col min="4102" max="4102" width="7.125" style="1" bestFit="1" customWidth="1"/>
    <col min="4103" max="4103" width="7.125" style="1" customWidth="1"/>
    <col min="4104" max="4105" width="6.5" style="1" customWidth="1"/>
    <col min="4106" max="4108" width="0" style="1" hidden="1" customWidth="1"/>
    <col min="4109" max="4110" width="7.125" style="1" customWidth="1"/>
    <col min="4111" max="4112" width="6.5" style="1" customWidth="1"/>
    <col min="4113" max="4115" width="0" style="1" hidden="1" customWidth="1"/>
    <col min="4116" max="4119" width="7.125" style="1" customWidth="1"/>
    <col min="4120" max="4350" width="9" style="1"/>
    <col min="4351" max="4351" width="7.125" style="1" bestFit="1" customWidth="1"/>
    <col min="4352" max="4352" width="7.125" style="1" customWidth="1"/>
    <col min="4353" max="4354" width="6.5" style="1" bestFit="1" customWidth="1"/>
    <col min="4355" max="4357" width="0" style="1" hidden="1" customWidth="1"/>
    <col min="4358" max="4358" width="7.125" style="1" bestFit="1" customWidth="1"/>
    <col min="4359" max="4359" width="7.125" style="1" customWidth="1"/>
    <col min="4360" max="4361" width="6.5" style="1" customWidth="1"/>
    <col min="4362" max="4364" width="0" style="1" hidden="1" customWidth="1"/>
    <col min="4365" max="4366" width="7.125" style="1" customWidth="1"/>
    <col min="4367" max="4368" width="6.5" style="1" customWidth="1"/>
    <col min="4369" max="4371" width="0" style="1" hidden="1" customWidth="1"/>
    <col min="4372" max="4375" width="7.125" style="1" customWidth="1"/>
    <col min="4376" max="4606" width="9" style="1"/>
    <col min="4607" max="4607" width="7.125" style="1" bestFit="1" customWidth="1"/>
    <col min="4608" max="4608" width="7.125" style="1" customWidth="1"/>
    <col min="4609" max="4610" width="6.5" style="1" bestFit="1" customWidth="1"/>
    <col min="4611" max="4613" width="0" style="1" hidden="1" customWidth="1"/>
    <col min="4614" max="4614" width="7.125" style="1" bestFit="1" customWidth="1"/>
    <col min="4615" max="4615" width="7.125" style="1" customWidth="1"/>
    <col min="4616" max="4617" width="6.5" style="1" customWidth="1"/>
    <col min="4618" max="4620" width="0" style="1" hidden="1" customWidth="1"/>
    <col min="4621" max="4622" width="7.125" style="1" customWidth="1"/>
    <col min="4623" max="4624" width="6.5" style="1" customWidth="1"/>
    <col min="4625" max="4627" width="0" style="1" hidden="1" customWidth="1"/>
    <col min="4628" max="4631" width="7.125" style="1" customWidth="1"/>
    <col min="4632" max="4862" width="9" style="1"/>
    <col min="4863" max="4863" width="7.125" style="1" bestFit="1" customWidth="1"/>
    <col min="4864" max="4864" width="7.125" style="1" customWidth="1"/>
    <col min="4865" max="4866" width="6.5" style="1" bestFit="1" customWidth="1"/>
    <col min="4867" max="4869" width="0" style="1" hidden="1" customWidth="1"/>
    <col min="4870" max="4870" width="7.125" style="1" bestFit="1" customWidth="1"/>
    <col min="4871" max="4871" width="7.125" style="1" customWidth="1"/>
    <col min="4872" max="4873" width="6.5" style="1" customWidth="1"/>
    <col min="4874" max="4876" width="0" style="1" hidden="1" customWidth="1"/>
    <col min="4877" max="4878" width="7.125" style="1" customWidth="1"/>
    <col min="4879" max="4880" width="6.5" style="1" customWidth="1"/>
    <col min="4881" max="4883" width="0" style="1" hidden="1" customWidth="1"/>
    <col min="4884" max="4887" width="7.125" style="1" customWidth="1"/>
    <col min="4888" max="5118" width="9" style="1"/>
    <col min="5119" max="5119" width="7.125" style="1" bestFit="1" customWidth="1"/>
    <col min="5120" max="5120" width="7.125" style="1" customWidth="1"/>
    <col min="5121" max="5122" width="6.5" style="1" bestFit="1" customWidth="1"/>
    <col min="5123" max="5125" width="0" style="1" hidden="1" customWidth="1"/>
    <col min="5126" max="5126" width="7.125" style="1" bestFit="1" customWidth="1"/>
    <col min="5127" max="5127" width="7.125" style="1" customWidth="1"/>
    <col min="5128" max="5129" width="6.5" style="1" customWidth="1"/>
    <col min="5130" max="5132" width="0" style="1" hidden="1" customWidth="1"/>
    <col min="5133" max="5134" width="7.125" style="1" customWidth="1"/>
    <col min="5135" max="5136" width="6.5" style="1" customWidth="1"/>
    <col min="5137" max="5139" width="0" style="1" hidden="1" customWidth="1"/>
    <col min="5140" max="5143" width="7.125" style="1" customWidth="1"/>
    <col min="5144" max="5374" width="9" style="1"/>
    <col min="5375" max="5375" width="7.125" style="1" bestFit="1" customWidth="1"/>
    <col min="5376" max="5376" width="7.125" style="1" customWidth="1"/>
    <col min="5377" max="5378" width="6.5" style="1" bestFit="1" customWidth="1"/>
    <col min="5379" max="5381" width="0" style="1" hidden="1" customWidth="1"/>
    <col min="5382" max="5382" width="7.125" style="1" bestFit="1" customWidth="1"/>
    <col min="5383" max="5383" width="7.125" style="1" customWidth="1"/>
    <col min="5384" max="5385" width="6.5" style="1" customWidth="1"/>
    <col min="5386" max="5388" width="0" style="1" hidden="1" customWidth="1"/>
    <col min="5389" max="5390" width="7.125" style="1" customWidth="1"/>
    <col min="5391" max="5392" width="6.5" style="1" customWidth="1"/>
    <col min="5393" max="5395" width="0" style="1" hidden="1" customWidth="1"/>
    <col min="5396" max="5399" width="7.125" style="1" customWidth="1"/>
    <col min="5400" max="5630" width="9" style="1"/>
    <col min="5631" max="5631" width="7.125" style="1" bestFit="1" customWidth="1"/>
    <col min="5632" max="5632" width="7.125" style="1" customWidth="1"/>
    <col min="5633" max="5634" width="6.5" style="1" bestFit="1" customWidth="1"/>
    <col min="5635" max="5637" width="0" style="1" hidden="1" customWidth="1"/>
    <col min="5638" max="5638" width="7.125" style="1" bestFit="1" customWidth="1"/>
    <col min="5639" max="5639" width="7.125" style="1" customWidth="1"/>
    <col min="5640" max="5641" width="6.5" style="1" customWidth="1"/>
    <col min="5642" max="5644" width="0" style="1" hidden="1" customWidth="1"/>
    <col min="5645" max="5646" width="7.125" style="1" customWidth="1"/>
    <col min="5647" max="5648" width="6.5" style="1" customWidth="1"/>
    <col min="5649" max="5651" width="0" style="1" hidden="1" customWidth="1"/>
    <col min="5652" max="5655" width="7.125" style="1" customWidth="1"/>
    <col min="5656" max="5886" width="9" style="1"/>
    <col min="5887" max="5887" width="7.125" style="1" bestFit="1" customWidth="1"/>
    <col min="5888" max="5888" width="7.125" style="1" customWidth="1"/>
    <col min="5889" max="5890" width="6.5" style="1" bestFit="1" customWidth="1"/>
    <col min="5891" max="5893" width="0" style="1" hidden="1" customWidth="1"/>
    <col min="5894" max="5894" width="7.125" style="1" bestFit="1" customWidth="1"/>
    <col min="5895" max="5895" width="7.125" style="1" customWidth="1"/>
    <col min="5896" max="5897" width="6.5" style="1" customWidth="1"/>
    <col min="5898" max="5900" width="0" style="1" hidden="1" customWidth="1"/>
    <col min="5901" max="5902" width="7.125" style="1" customWidth="1"/>
    <col min="5903" max="5904" width="6.5" style="1" customWidth="1"/>
    <col min="5905" max="5907" width="0" style="1" hidden="1" customWidth="1"/>
    <col min="5908" max="5911" width="7.125" style="1" customWidth="1"/>
    <col min="5912" max="6142" width="9" style="1"/>
    <col min="6143" max="6143" width="7.125" style="1" bestFit="1" customWidth="1"/>
    <col min="6144" max="6144" width="7.125" style="1" customWidth="1"/>
    <col min="6145" max="6146" width="6.5" style="1" bestFit="1" customWidth="1"/>
    <col min="6147" max="6149" width="0" style="1" hidden="1" customWidth="1"/>
    <col min="6150" max="6150" width="7.125" style="1" bestFit="1" customWidth="1"/>
    <col min="6151" max="6151" width="7.125" style="1" customWidth="1"/>
    <col min="6152" max="6153" width="6.5" style="1" customWidth="1"/>
    <col min="6154" max="6156" width="0" style="1" hidden="1" customWidth="1"/>
    <col min="6157" max="6158" width="7.125" style="1" customWidth="1"/>
    <col min="6159" max="6160" width="6.5" style="1" customWidth="1"/>
    <col min="6161" max="6163" width="0" style="1" hidden="1" customWidth="1"/>
    <col min="6164" max="6167" width="7.125" style="1" customWidth="1"/>
    <col min="6168" max="6398" width="9" style="1"/>
    <col min="6399" max="6399" width="7.125" style="1" bestFit="1" customWidth="1"/>
    <col min="6400" max="6400" width="7.125" style="1" customWidth="1"/>
    <col min="6401" max="6402" width="6.5" style="1" bestFit="1" customWidth="1"/>
    <col min="6403" max="6405" width="0" style="1" hidden="1" customWidth="1"/>
    <col min="6406" max="6406" width="7.125" style="1" bestFit="1" customWidth="1"/>
    <col min="6407" max="6407" width="7.125" style="1" customWidth="1"/>
    <col min="6408" max="6409" width="6.5" style="1" customWidth="1"/>
    <col min="6410" max="6412" width="0" style="1" hidden="1" customWidth="1"/>
    <col min="6413" max="6414" width="7.125" style="1" customWidth="1"/>
    <col min="6415" max="6416" width="6.5" style="1" customWidth="1"/>
    <col min="6417" max="6419" width="0" style="1" hidden="1" customWidth="1"/>
    <col min="6420" max="6423" width="7.125" style="1" customWidth="1"/>
    <col min="6424" max="6654" width="9" style="1"/>
    <col min="6655" max="6655" width="7.125" style="1" bestFit="1" customWidth="1"/>
    <col min="6656" max="6656" width="7.125" style="1" customWidth="1"/>
    <col min="6657" max="6658" width="6.5" style="1" bestFit="1" customWidth="1"/>
    <col min="6659" max="6661" width="0" style="1" hidden="1" customWidth="1"/>
    <col min="6662" max="6662" width="7.125" style="1" bestFit="1" customWidth="1"/>
    <col min="6663" max="6663" width="7.125" style="1" customWidth="1"/>
    <col min="6664" max="6665" width="6.5" style="1" customWidth="1"/>
    <col min="6666" max="6668" width="0" style="1" hidden="1" customWidth="1"/>
    <col min="6669" max="6670" width="7.125" style="1" customWidth="1"/>
    <col min="6671" max="6672" width="6.5" style="1" customWidth="1"/>
    <col min="6673" max="6675" width="0" style="1" hidden="1" customWidth="1"/>
    <col min="6676" max="6679" width="7.125" style="1" customWidth="1"/>
    <col min="6680" max="6910" width="9" style="1"/>
    <col min="6911" max="6911" width="7.125" style="1" bestFit="1" customWidth="1"/>
    <col min="6912" max="6912" width="7.125" style="1" customWidth="1"/>
    <col min="6913" max="6914" width="6.5" style="1" bestFit="1" customWidth="1"/>
    <col min="6915" max="6917" width="0" style="1" hidden="1" customWidth="1"/>
    <col min="6918" max="6918" width="7.125" style="1" bestFit="1" customWidth="1"/>
    <col min="6919" max="6919" width="7.125" style="1" customWidth="1"/>
    <col min="6920" max="6921" width="6.5" style="1" customWidth="1"/>
    <col min="6922" max="6924" width="0" style="1" hidden="1" customWidth="1"/>
    <col min="6925" max="6926" width="7.125" style="1" customWidth="1"/>
    <col min="6927" max="6928" width="6.5" style="1" customWidth="1"/>
    <col min="6929" max="6931" width="0" style="1" hidden="1" customWidth="1"/>
    <col min="6932" max="6935" width="7.125" style="1" customWidth="1"/>
    <col min="6936" max="7166" width="9" style="1"/>
    <col min="7167" max="7167" width="7.125" style="1" bestFit="1" customWidth="1"/>
    <col min="7168" max="7168" width="7.125" style="1" customWidth="1"/>
    <col min="7169" max="7170" width="6.5" style="1" bestFit="1" customWidth="1"/>
    <col min="7171" max="7173" width="0" style="1" hidden="1" customWidth="1"/>
    <col min="7174" max="7174" width="7.125" style="1" bestFit="1" customWidth="1"/>
    <col min="7175" max="7175" width="7.125" style="1" customWidth="1"/>
    <col min="7176" max="7177" width="6.5" style="1" customWidth="1"/>
    <col min="7178" max="7180" width="0" style="1" hidden="1" customWidth="1"/>
    <col min="7181" max="7182" width="7.125" style="1" customWidth="1"/>
    <col min="7183" max="7184" width="6.5" style="1" customWidth="1"/>
    <col min="7185" max="7187" width="0" style="1" hidden="1" customWidth="1"/>
    <col min="7188" max="7191" width="7.125" style="1" customWidth="1"/>
    <col min="7192" max="7422" width="9" style="1"/>
    <col min="7423" max="7423" width="7.125" style="1" bestFit="1" customWidth="1"/>
    <col min="7424" max="7424" width="7.125" style="1" customWidth="1"/>
    <col min="7425" max="7426" width="6.5" style="1" bestFit="1" customWidth="1"/>
    <col min="7427" max="7429" width="0" style="1" hidden="1" customWidth="1"/>
    <col min="7430" max="7430" width="7.125" style="1" bestFit="1" customWidth="1"/>
    <col min="7431" max="7431" width="7.125" style="1" customWidth="1"/>
    <col min="7432" max="7433" width="6.5" style="1" customWidth="1"/>
    <col min="7434" max="7436" width="0" style="1" hidden="1" customWidth="1"/>
    <col min="7437" max="7438" width="7.125" style="1" customWidth="1"/>
    <col min="7439" max="7440" width="6.5" style="1" customWidth="1"/>
    <col min="7441" max="7443" width="0" style="1" hidden="1" customWidth="1"/>
    <col min="7444" max="7447" width="7.125" style="1" customWidth="1"/>
    <col min="7448" max="7678" width="9" style="1"/>
    <col min="7679" max="7679" width="7.125" style="1" bestFit="1" customWidth="1"/>
    <col min="7680" max="7680" width="7.125" style="1" customWidth="1"/>
    <col min="7681" max="7682" width="6.5" style="1" bestFit="1" customWidth="1"/>
    <col min="7683" max="7685" width="0" style="1" hidden="1" customWidth="1"/>
    <col min="7686" max="7686" width="7.125" style="1" bestFit="1" customWidth="1"/>
    <col min="7687" max="7687" width="7.125" style="1" customWidth="1"/>
    <col min="7688" max="7689" width="6.5" style="1" customWidth="1"/>
    <col min="7690" max="7692" width="0" style="1" hidden="1" customWidth="1"/>
    <col min="7693" max="7694" width="7.125" style="1" customWidth="1"/>
    <col min="7695" max="7696" width="6.5" style="1" customWidth="1"/>
    <col min="7697" max="7699" width="0" style="1" hidden="1" customWidth="1"/>
    <col min="7700" max="7703" width="7.125" style="1" customWidth="1"/>
    <col min="7704" max="7934" width="9" style="1"/>
    <col min="7935" max="7935" width="7.125" style="1" bestFit="1" customWidth="1"/>
    <col min="7936" max="7936" width="7.125" style="1" customWidth="1"/>
    <col min="7937" max="7938" width="6.5" style="1" bestFit="1" customWidth="1"/>
    <col min="7939" max="7941" width="0" style="1" hidden="1" customWidth="1"/>
    <col min="7942" max="7942" width="7.125" style="1" bestFit="1" customWidth="1"/>
    <col min="7943" max="7943" width="7.125" style="1" customWidth="1"/>
    <col min="7944" max="7945" width="6.5" style="1" customWidth="1"/>
    <col min="7946" max="7948" width="0" style="1" hidden="1" customWidth="1"/>
    <col min="7949" max="7950" width="7.125" style="1" customWidth="1"/>
    <col min="7951" max="7952" width="6.5" style="1" customWidth="1"/>
    <col min="7953" max="7955" width="0" style="1" hidden="1" customWidth="1"/>
    <col min="7956" max="7959" width="7.125" style="1" customWidth="1"/>
    <col min="7960" max="8190" width="9" style="1"/>
    <col min="8191" max="8191" width="7.125" style="1" bestFit="1" customWidth="1"/>
    <col min="8192" max="8192" width="7.125" style="1" customWidth="1"/>
    <col min="8193" max="8194" width="6.5" style="1" bestFit="1" customWidth="1"/>
    <col min="8195" max="8197" width="0" style="1" hidden="1" customWidth="1"/>
    <col min="8198" max="8198" width="7.125" style="1" bestFit="1" customWidth="1"/>
    <col min="8199" max="8199" width="7.125" style="1" customWidth="1"/>
    <col min="8200" max="8201" width="6.5" style="1" customWidth="1"/>
    <col min="8202" max="8204" width="0" style="1" hidden="1" customWidth="1"/>
    <col min="8205" max="8206" width="7.125" style="1" customWidth="1"/>
    <col min="8207" max="8208" width="6.5" style="1" customWidth="1"/>
    <col min="8209" max="8211" width="0" style="1" hidden="1" customWidth="1"/>
    <col min="8212" max="8215" width="7.125" style="1" customWidth="1"/>
    <col min="8216" max="8446" width="9" style="1"/>
    <col min="8447" max="8447" width="7.125" style="1" bestFit="1" customWidth="1"/>
    <col min="8448" max="8448" width="7.125" style="1" customWidth="1"/>
    <col min="8449" max="8450" width="6.5" style="1" bestFit="1" customWidth="1"/>
    <col min="8451" max="8453" width="0" style="1" hidden="1" customWidth="1"/>
    <col min="8454" max="8454" width="7.125" style="1" bestFit="1" customWidth="1"/>
    <col min="8455" max="8455" width="7.125" style="1" customWidth="1"/>
    <col min="8456" max="8457" width="6.5" style="1" customWidth="1"/>
    <col min="8458" max="8460" width="0" style="1" hidden="1" customWidth="1"/>
    <col min="8461" max="8462" width="7.125" style="1" customWidth="1"/>
    <col min="8463" max="8464" width="6.5" style="1" customWidth="1"/>
    <col min="8465" max="8467" width="0" style="1" hidden="1" customWidth="1"/>
    <col min="8468" max="8471" width="7.125" style="1" customWidth="1"/>
    <col min="8472" max="8702" width="9" style="1"/>
    <col min="8703" max="8703" width="7.125" style="1" bestFit="1" customWidth="1"/>
    <col min="8704" max="8704" width="7.125" style="1" customWidth="1"/>
    <col min="8705" max="8706" width="6.5" style="1" bestFit="1" customWidth="1"/>
    <col min="8707" max="8709" width="0" style="1" hidden="1" customWidth="1"/>
    <col min="8710" max="8710" width="7.125" style="1" bestFit="1" customWidth="1"/>
    <col min="8711" max="8711" width="7.125" style="1" customWidth="1"/>
    <col min="8712" max="8713" width="6.5" style="1" customWidth="1"/>
    <col min="8714" max="8716" width="0" style="1" hidden="1" customWidth="1"/>
    <col min="8717" max="8718" width="7.125" style="1" customWidth="1"/>
    <col min="8719" max="8720" width="6.5" style="1" customWidth="1"/>
    <col min="8721" max="8723" width="0" style="1" hidden="1" customWidth="1"/>
    <col min="8724" max="8727" width="7.125" style="1" customWidth="1"/>
    <col min="8728" max="8958" width="9" style="1"/>
    <col min="8959" max="8959" width="7.125" style="1" bestFit="1" customWidth="1"/>
    <col min="8960" max="8960" width="7.125" style="1" customWidth="1"/>
    <col min="8961" max="8962" width="6.5" style="1" bestFit="1" customWidth="1"/>
    <col min="8963" max="8965" width="0" style="1" hidden="1" customWidth="1"/>
    <col min="8966" max="8966" width="7.125" style="1" bestFit="1" customWidth="1"/>
    <col min="8967" max="8967" width="7.125" style="1" customWidth="1"/>
    <col min="8968" max="8969" width="6.5" style="1" customWidth="1"/>
    <col min="8970" max="8972" width="0" style="1" hidden="1" customWidth="1"/>
    <col min="8973" max="8974" width="7.125" style="1" customWidth="1"/>
    <col min="8975" max="8976" width="6.5" style="1" customWidth="1"/>
    <col min="8977" max="8979" width="0" style="1" hidden="1" customWidth="1"/>
    <col min="8980" max="8983" width="7.125" style="1" customWidth="1"/>
    <col min="8984" max="9214" width="9" style="1"/>
    <col min="9215" max="9215" width="7.125" style="1" bestFit="1" customWidth="1"/>
    <col min="9216" max="9216" width="7.125" style="1" customWidth="1"/>
    <col min="9217" max="9218" width="6.5" style="1" bestFit="1" customWidth="1"/>
    <col min="9219" max="9221" width="0" style="1" hidden="1" customWidth="1"/>
    <col min="9222" max="9222" width="7.125" style="1" bestFit="1" customWidth="1"/>
    <col min="9223" max="9223" width="7.125" style="1" customWidth="1"/>
    <col min="9224" max="9225" width="6.5" style="1" customWidth="1"/>
    <col min="9226" max="9228" width="0" style="1" hidden="1" customWidth="1"/>
    <col min="9229" max="9230" width="7.125" style="1" customWidth="1"/>
    <col min="9231" max="9232" width="6.5" style="1" customWidth="1"/>
    <col min="9233" max="9235" width="0" style="1" hidden="1" customWidth="1"/>
    <col min="9236" max="9239" width="7.125" style="1" customWidth="1"/>
    <col min="9240" max="9470" width="9" style="1"/>
    <col min="9471" max="9471" width="7.125" style="1" bestFit="1" customWidth="1"/>
    <col min="9472" max="9472" width="7.125" style="1" customWidth="1"/>
    <col min="9473" max="9474" width="6.5" style="1" bestFit="1" customWidth="1"/>
    <col min="9475" max="9477" width="0" style="1" hidden="1" customWidth="1"/>
    <col min="9478" max="9478" width="7.125" style="1" bestFit="1" customWidth="1"/>
    <col min="9479" max="9479" width="7.125" style="1" customWidth="1"/>
    <col min="9480" max="9481" width="6.5" style="1" customWidth="1"/>
    <col min="9482" max="9484" width="0" style="1" hidden="1" customWidth="1"/>
    <col min="9485" max="9486" width="7.125" style="1" customWidth="1"/>
    <col min="9487" max="9488" width="6.5" style="1" customWidth="1"/>
    <col min="9489" max="9491" width="0" style="1" hidden="1" customWidth="1"/>
    <col min="9492" max="9495" width="7.125" style="1" customWidth="1"/>
    <col min="9496" max="9726" width="9" style="1"/>
    <col min="9727" max="9727" width="7.125" style="1" bestFit="1" customWidth="1"/>
    <col min="9728" max="9728" width="7.125" style="1" customWidth="1"/>
    <col min="9729" max="9730" width="6.5" style="1" bestFit="1" customWidth="1"/>
    <col min="9731" max="9733" width="0" style="1" hidden="1" customWidth="1"/>
    <col min="9734" max="9734" width="7.125" style="1" bestFit="1" customWidth="1"/>
    <col min="9735" max="9735" width="7.125" style="1" customWidth="1"/>
    <col min="9736" max="9737" width="6.5" style="1" customWidth="1"/>
    <col min="9738" max="9740" width="0" style="1" hidden="1" customWidth="1"/>
    <col min="9741" max="9742" width="7.125" style="1" customWidth="1"/>
    <col min="9743" max="9744" width="6.5" style="1" customWidth="1"/>
    <col min="9745" max="9747" width="0" style="1" hidden="1" customWidth="1"/>
    <col min="9748" max="9751" width="7.125" style="1" customWidth="1"/>
    <col min="9752" max="9982" width="9" style="1"/>
    <col min="9983" max="9983" width="7.125" style="1" bestFit="1" customWidth="1"/>
    <col min="9984" max="9984" width="7.125" style="1" customWidth="1"/>
    <col min="9985" max="9986" width="6.5" style="1" bestFit="1" customWidth="1"/>
    <col min="9987" max="9989" width="0" style="1" hidden="1" customWidth="1"/>
    <col min="9990" max="9990" width="7.125" style="1" bestFit="1" customWidth="1"/>
    <col min="9991" max="9991" width="7.125" style="1" customWidth="1"/>
    <col min="9992" max="9993" width="6.5" style="1" customWidth="1"/>
    <col min="9994" max="9996" width="0" style="1" hidden="1" customWidth="1"/>
    <col min="9997" max="9998" width="7.125" style="1" customWidth="1"/>
    <col min="9999" max="10000" width="6.5" style="1" customWidth="1"/>
    <col min="10001" max="10003" width="0" style="1" hidden="1" customWidth="1"/>
    <col min="10004" max="10007" width="7.125" style="1" customWidth="1"/>
    <col min="10008" max="10238" width="9" style="1"/>
    <col min="10239" max="10239" width="7.125" style="1" bestFit="1" customWidth="1"/>
    <col min="10240" max="10240" width="7.125" style="1" customWidth="1"/>
    <col min="10241" max="10242" width="6.5" style="1" bestFit="1" customWidth="1"/>
    <col min="10243" max="10245" width="0" style="1" hidden="1" customWidth="1"/>
    <col min="10246" max="10246" width="7.125" style="1" bestFit="1" customWidth="1"/>
    <col min="10247" max="10247" width="7.125" style="1" customWidth="1"/>
    <col min="10248" max="10249" width="6.5" style="1" customWidth="1"/>
    <col min="10250" max="10252" width="0" style="1" hidden="1" customWidth="1"/>
    <col min="10253" max="10254" width="7.125" style="1" customWidth="1"/>
    <col min="10255" max="10256" width="6.5" style="1" customWidth="1"/>
    <col min="10257" max="10259" width="0" style="1" hidden="1" customWidth="1"/>
    <col min="10260" max="10263" width="7.125" style="1" customWidth="1"/>
    <col min="10264" max="10494" width="9" style="1"/>
    <col min="10495" max="10495" width="7.125" style="1" bestFit="1" customWidth="1"/>
    <col min="10496" max="10496" width="7.125" style="1" customWidth="1"/>
    <col min="10497" max="10498" width="6.5" style="1" bestFit="1" customWidth="1"/>
    <col min="10499" max="10501" width="0" style="1" hidden="1" customWidth="1"/>
    <col min="10502" max="10502" width="7.125" style="1" bestFit="1" customWidth="1"/>
    <col min="10503" max="10503" width="7.125" style="1" customWidth="1"/>
    <col min="10504" max="10505" width="6.5" style="1" customWidth="1"/>
    <col min="10506" max="10508" width="0" style="1" hidden="1" customWidth="1"/>
    <col min="10509" max="10510" width="7.125" style="1" customWidth="1"/>
    <col min="10511" max="10512" width="6.5" style="1" customWidth="1"/>
    <col min="10513" max="10515" width="0" style="1" hidden="1" customWidth="1"/>
    <col min="10516" max="10519" width="7.125" style="1" customWidth="1"/>
    <col min="10520" max="10750" width="9" style="1"/>
    <col min="10751" max="10751" width="7.125" style="1" bestFit="1" customWidth="1"/>
    <col min="10752" max="10752" width="7.125" style="1" customWidth="1"/>
    <col min="10753" max="10754" width="6.5" style="1" bestFit="1" customWidth="1"/>
    <col min="10755" max="10757" width="0" style="1" hidden="1" customWidth="1"/>
    <col min="10758" max="10758" width="7.125" style="1" bestFit="1" customWidth="1"/>
    <col min="10759" max="10759" width="7.125" style="1" customWidth="1"/>
    <col min="10760" max="10761" width="6.5" style="1" customWidth="1"/>
    <col min="10762" max="10764" width="0" style="1" hidden="1" customWidth="1"/>
    <col min="10765" max="10766" width="7.125" style="1" customWidth="1"/>
    <col min="10767" max="10768" width="6.5" style="1" customWidth="1"/>
    <col min="10769" max="10771" width="0" style="1" hidden="1" customWidth="1"/>
    <col min="10772" max="10775" width="7.125" style="1" customWidth="1"/>
    <col min="10776" max="11006" width="9" style="1"/>
    <col min="11007" max="11007" width="7.125" style="1" bestFit="1" customWidth="1"/>
    <col min="11008" max="11008" width="7.125" style="1" customWidth="1"/>
    <col min="11009" max="11010" width="6.5" style="1" bestFit="1" customWidth="1"/>
    <col min="11011" max="11013" width="0" style="1" hidden="1" customWidth="1"/>
    <col min="11014" max="11014" width="7.125" style="1" bestFit="1" customWidth="1"/>
    <col min="11015" max="11015" width="7.125" style="1" customWidth="1"/>
    <col min="11016" max="11017" width="6.5" style="1" customWidth="1"/>
    <col min="11018" max="11020" width="0" style="1" hidden="1" customWidth="1"/>
    <col min="11021" max="11022" width="7.125" style="1" customWidth="1"/>
    <col min="11023" max="11024" width="6.5" style="1" customWidth="1"/>
    <col min="11025" max="11027" width="0" style="1" hidden="1" customWidth="1"/>
    <col min="11028" max="11031" width="7.125" style="1" customWidth="1"/>
    <col min="11032" max="11262" width="9" style="1"/>
    <col min="11263" max="11263" width="7.125" style="1" bestFit="1" customWidth="1"/>
    <col min="11264" max="11264" width="7.125" style="1" customWidth="1"/>
    <col min="11265" max="11266" width="6.5" style="1" bestFit="1" customWidth="1"/>
    <col min="11267" max="11269" width="0" style="1" hidden="1" customWidth="1"/>
    <col min="11270" max="11270" width="7.125" style="1" bestFit="1" customWidth="1"/>
    <col min="11271" max="11271" width="7.125" style="1" customWidth="1"/>
    <col min="11272" max="11273" width="6.5" style="1" customWidth="1"/>
    <col min="11274" max="11276" width="0" style="1" hidden="1" customWidth="1"/>
    <col min="11277" max="11278" width="7.125" style="1" customWidth="1"/>
    <col min="11279" max="11280" width="6.5" style="1" customWidth="1"/>
    <col min="11281" max="11283" width="0" style="1" hidden="1" customWidth="1"/>
    <col min="11284" max="11287" width="7.125" style="1" customWidth="1"/>
    <col min="11288" max="11518" width="9" style="1"/>
    <col min="11519" max="11519" width="7.125" style="1" bestFit="1" customWidth="1"/>
    <col min="11520" max="11520" width="7.125" style="1" customWidth="1"/>
    <col min="11521" max="11522" width="6.5" style="1" bestFit="1" customWidth="1"/>
    <col min="11523" max="11525" width="0" style="1" hidden="1" customWidth="1"/>
    <col min="11526" max="11526" width="7.125" style="1" bestFit="1" customWidth="1"/>
    <col min="11527" max="11527" width="7.125" style="1" customWidth="1"/>
    <col min="11528" max="11529" width="6.5" style="1" customWidth="1"/>
    <col min="11530" max="11532" width="0" style="1" hidden="1" customWidth="1"/>
    <col min="11533" max="11534" width="7.125" style="1" customWidth="1"/>
    <col min="11535" max="11536" width="6.5" style="1" customWidth="1"/>
    <col min="11537" max="11539" width="0" style="1" hidden="1" customWidth="1"/>
    <col min="11540" max="11543" width="7.125" style="1" customWidth="1"/>
    <col min="11544" max="11774" width="9" style="1"/>
    <col min="11775" max="11775" width="7.125" style="1" bestFit="1" customWidth="1"/>
    <col min="11776" max="11776" width="7.125" style="1" customWidth="1"/>
    <col min="11777" max="11778" width="6.5" style="1" bestFit="1" customWidth="1"/>
    <col min="11779" max="11781" width="0" style="1" hidden="1" customWidth="1"/>
    <col min="11782" max="11782" width="7.125" style="1" bestFit="1" customWidth="1"/>
    <col min="11783" max="11783" width="7.125" style="1" customWidth="1"/>
    <col min="11784" max="11785" width="6.5" style="1" customWidth="1"/>
    <col min="11786" max="11788" width="0" style="1" hidden="1" customWidth="1"/>
    <col min="11789" max="11790" width="7.125" style="1" customWidth="1"/>
    <col min="11791" max="11792" width="6.5" style="1" customWidth="1"/>
    <col min="11793" max="11795" width="0" style="1" hidden="1" customWidth="1"/>
    <col min="11796" max="11799" width="7.125" style="1" customWidth="1"/>
    <col min="11800" max="12030" width="9" style="1"/>
    <col min="12031" max="12031" width="7.125" style="1" bestFit="1" customWidth="1"/>
    <col min="12032" max="12032" width="7.125" style="1" customWidth="1"/>
    <col min="12033" max="12034" width="6.5" style="1" bestFit="1" customWidth="1"/>
    <col min="12035" max="12037" width="0" style="1" hidden="1" customWidth="1"/>
    <col min="12038" max="12038" width="7.125" style="1" bestFit="1" customWidth="1"/>
    <col min="12039" max="12039" width="7.125" style="1" customWidth="1"/>
    <col min="12040" max="12041" width="6.5" style="1" customWidth="1"/>
    <col min="12042" max="12044" width="0" style="1" hidden="1" customWidth="1"/>
    <col min="12045" max="12046" width="7.125" style="1" customWidth="1"/>
    <col min="12047" max="12048" width="6.5" style="1" customWidth="1"/>
    <col min="12049" max="12051" width="0" style="1" hidden="1" customWidth="1"/>
    <col min="12052" max="12055" width="7.125" style="1" customWidth="1"/>
    <col min="12056" max="12286" width="9" style="1"/>
    <col min="12287" max="12287" width="7.125" style="1" bestFit="1" customWidth="1"/>
    <col min="12288" max="12288" width="7.125" style="1" customWidth="1"/>
    <col min="12289" max="12290" width="6.5" style="1" bestFit="1" customWidth="1"/>
    <col min="12291" max="12293" width="0" style="1" hidden="1" customWidth="1"/>
    <col min="12294" max="12294" width="7.125" style="1" bestFit="1" customWidth="1"/>
    <col min="12295" max="12295" width="7.125" style="1" customWidth="1"/>
    <col min="12296" max="12297" width="6.5" style="1" customWidth="1"/>
    <col min="12298" max="12300" width="0" style="1" hidden="1" customWidth="1"/>
    <col min="12301" max="12302" width="7.125" style="1" customWidth="1"/>
    <col min="12303" max="12304" width="6.5" style="1" customWidth="1"/>
    <col min="12305" max="12307" width="0" style="1" hidden="1" customWidth="1"/>
    <col min="12308" max="12311" width="7.125" style="1" customWidth="1"/>
    <col min="12312" max="12542" width="9" style="1"/>
    <col min="12543" max="12543" width="7.125" style="1" bestFit="1" customWidth="1"/>
    <col min="12544" max="12544" width="7.125" style="1" customWidth="1"/>
    <col min="12545" max="12546" width="6.5" style="1" bestFit="1" customWidth="1"/>
    <col min="12547" max="12549" width="0" style="1" hidden="1" customWidth="1"/>
    <col min="12550" max="12550" width="7.125" style="1" bestFit="1" customWidth="1"/>
    <col min="12551" max="12551" width="7.125" style="1" customWidth="1"/>
    <col min="12552" max="12553" width="6.5" style="1" customWidth="1"/>
    <col min="12554" max="12556" width="0" style="1" hidden="1" customWidth="1"/>
    <col min="12557" max="12558" width="7.125" style="1" customWidth="1"/>
    <col min="12559" max="12560" width="6.5" style="1" customWidth="1"/>
    <col min="12561" max="12563" width="0" style="1" hidden="1" customWidth="1"/>
    <col min="12564" max="12567" width="7.125" style="1" customWidth="1"/>
    <col min="12568" max="12798" width="9" style="1"/>
    <col min="12799" max="12799" width="7.125" style="1" bestFit="1" customWidth="1"/>
    <col min="12800" max="12800" width="7.125" style="1" customWidth="1"/>
    <col min="12801" max="12802" width="6.5" style="1" bestFit="1" customWidth="1"/>
    <col min="12803" max="12805" width="0" style="1" hidden="1" customWidth="1"/>
    <col min="12806" max="12806" width="7.125" style="1" bestFit="1" customWidth="1"/>
    <col min="12807" max="12807" width="7.125" style="1" customWidth="1"/>
    <col min="12808" max="12809" width="6.5" style="1" customWidth="1"/>
    <col min="12810" max="12812" width="0" style="1" hidden="1" customWidth="1"/>
    <col min="12813" max="12814" width="7.125" style="1" customWidth="1"/>
    <col min="12815" max="12816" width="6.5" style="1" customWidth="1"/>
    <col min="12817" max="12819" width="0" style="1" hidden="1" customWidth="1"/>
    <col min="12820" max="12823" width="7.125" style="1" customWidth="1"/>
    <col min="12824" max="13054" width="9" style="1"/>
    <col min="13055" max="13055" width="7.125" style="1" bestFit="1" customWidth="1"/>
    <col min="13056" max="13056" width="7.125" style="1" customWidth="1"/>
    <col min="13057" max="13058" width="6.5" style="1" bestFit="1" customWidth="1"/>
    <col min="13059" max="13061" width="0" style="1" hidden="1" customWidth="1"/>
    <col min="13062" max="13062" width="7.125" style="1" bestFit="1" customWidth="1"/>
    <col min="13063" max="13063" width="7.125" style="1" customWidth="1"/>
    <col min="13064" max="13065" width="6.5" style="1" customWidth="1"/>
    <col min="13066" max="13068" width="0" style="1" hidden="1" customWidth="1"/>
    <col min="13069" max="13070" width="7.125" style="1" customWidth="1"/>
    <col min="13071" max="13072" width="6.5" style="1" customWidth="1"/>
    <col min="13073" max="13075" width="0" style="1" hidden="1" customWidth="1"/>
    <col min="13076" max="13079" width="7.125" style="1" customWidth="1"/>
    <col min="13080" max="13310" width="9" style="1"/>
    <col min="13311" max="13311" width="7.125" style="1" bestFit="1" customWidth="1"/>
    <col min="13312" max="13312" width="7.125" style="1" customWidth="1"/>
    <col min="13313" max="13314" width="6.5" style="1" bestFit="1" customWidth="1"/>
    <col min="13315" max="13317" width="0" style="1" hidden="1" customWidth="1"/>
    <col min="13318" max="13318" width="7.125" style="1" bestFit="1" customWidth="1"/>
    <col min="13319" max="13319" width="7.125" style="1" customWidth="1"/>
    <col min="13320" max="13321" width="6.5" style="1" customWidth="1"/>
    <col min="13322" max="13324" width="0" style="1" hidden="1" customWidth="1"/>
    <col min="13325" max="13326" width="7.125" style="1" customWidth="1"/>
    <col min="13327" max="13328" width="6.5" style="1" customWidth="1"/>
    <col min="13329" max="13331" width="0" style="1" hidden="1" customWidth="1"/>
    <col min="13332" max="13335" width="7.125" style="1" customWidth="1"/>
    <col min="13336" max="13566" width="9" style="1"/>
    <col min="13567" max="13567" width="7.125" style="1" bestFit="1" customWidth="1"/>
    <col min="13568" max="13568" width="7.125" style="1" customWidth="1"/>
    <col min="13569" max="13570" width="6.5" style="1" bestFit="1" customWidth="1"/>
    <col min="13571" max="13573" width="0" style="1" hidden="1" customWidth="1"/>
    <col min="13574" max="13574" width="7.125" style="1" bestFit="1" customWidth="1"/>
    <col min="13575" max="13575" width="7.125" style="1" customWidth="1"/>
    <col min="13576" max="13577" width="6.5" style="1" customWidth="1"/>
    <col min="13578" max="13580" width="0" style="1" hidden="1" customWidth="1"/>
    <col min="13581" max="13582" width="7.125" style="1" customWidth="1"/>
    <col min="13583" max="13584" width="6.5" style="1" customWidth="1"/>
    <col min="13585" max="13587" width="0" style="1" hidden="1" customWidth="1"/>
    <col min="13588" max="13591" width="7.125" style="1" customWidth="1"/>
    <col min="13592" max="13822" width="9" style="1"/>
    <col min="13823" max="13823" width="7.125" style="1" bestFit="1" customWidth="1"/>
    <col min="13824" max="13824" width="7.125" style="1" customWidth="1"/>
    <col min="13825" max="13826" width="6.5" style="1" bestFit="1" customWidth="1"/>
    <col min="13827" max="13829" width="0" style="1" hidden="1" customWidth="1"/>
    <col min="13830" max="13830" width="7.125" style="1" bestFit="1" customWidth="1"/>
    <col min="13831" max="13831" width="7.125" style="1" customWidth="1"/>
    <col min="13832" max="13833" width="6.5" style="1" customWidth="1"/>
    <col min="13834" max="13836" width="0" style="1" hidden="1" customWidth="1"/>
    <col min="13837" max="13838" width="7.125" style="1" customWidth="1"/>
    <col min="13839" max="13840" width="6.5" style="1" customWidth="1"/>
    <col min="13841" max="13843" width="0" style="1" hidden="1" customWidth="1"/>
    <col min="13844" max="13847" width="7.125" style="1" customWidth="1"/>
    <col min="13848" max="14078" width="9" style="1"/>
    <col min="14079" max="14079" width="7.125" style="1" bestFit="1" customWidth="1"/>
    <col min="14080" max="14080" width="7.125" style="1" customWidth="1"/>
    <col min="14081" max="14082" width="6.5" style="1" bestFit="1" customWidth="1"/>
    <col min="14083" max="14085" width="0" style="1" hidden="1" customWidth="1"/>
    <col min="14086" max="14086" width="7.125" style="1" bestFit="1" customWidth="1"/>
    <col min="14087" max="14087" width="7.125" style="1" customWidth="1"/>
    <col min="14088" max="14089" width="6.5" style="1" customWidth="1"/>
    <col min="14090" max="14092" width="0" style="1" hidden="1" customWidth="1"/>
    <col min="14093" max="14094" width="7.125" style="1" customWidth="1"/>
    <col min="14095" max="14096" width="6.5" style="1" customWidth="1"/>
    <col min="14097" max="14099" width="0" style="1" hidden="1" customWidth="1"/>
    <col min="14100" max="14103" width="7.125" style="1" customWidth="1"/>
    <col min="14104" max="14334" width="9" style="1"/>
    <col min="14335" max="14335" width="7.125" style="1" bestFit="1" customWidth="1"/>
    <col min="14336" max="14336" width="7.125" style="1" customWidth="1"/>
    <col min="14337" max="14338" width="6.5" style="1" bestFit="1" customWidth="1"/>
    <col min="14339" max="14341" width="0" style="1" hidden="1" customWidth="1"/>
    <col min="14342" max="14342" width="7.125" style="1" bestFit="1" customWidth="1"/>
    <col min="14343" max="14343" width="7.125" style="1" customWidth="1"/>
    <col min="14344" max="14345" width="6.5" style="1" customWidth="1"/>
    <col min="14346" max="14348" width="0" style="1" hidden="1" customWidth="1"/>
    <col min="14349" max="14350" width="7.125" style="1" customWidth="1"/>
    <col min="14351" max="14352" width="6.5" style="1" customWidth="1"/>
    <col min="14353" max="14355" width="0" style="1" hidden="1" customWidth="1"/>
    <col min="14356" max="14359" width="7.125" style="1" customWidth="1"/>
    <col min="14360" max="14590" width="9" style="1"/>
    <col min="14591" max="14591" width="7.125" style="1" bestFit="1" customWidth="1"/>
    <col min="14592" max="14592" width="7.125" style="1" customWidth="1"/>
    <col min="14593" max="14594" width="6.5" style="1" bestFit="1" customWidth="1"/>
    <col min="14595" max="14597" width="0" style="1" hidden="1" customWidth="1"/>
    <col min="14598" max="14598" width="7.125" style="1" bestFit="1" customWidth="1"/>
    <col min="14599" max="14599" width="7.125" style="1" customWidth="1"/>
    <col min="14600" max="14601" width="6.5" style="1" customWidth="1"/>
    <col min="14602" max="14604" width="0" style="1" hidden="1" customWidth="1"/>
    <col min="14605" max="14606" width="7.125" style="1" customWidth="1"/>
    <col min="14607" max="14608" width="6.5" style="1" customWidth="1"/>
    <col min="14609" max="14611" width="0" style="1" hidden="1" customWidth="1"/>
    <col min="14612" max="14615" width="7.125" style="1" customWidth="1"/>
    <col min="14616" max="14846" width="9" style="1"/>
    <col min="14847" max="14847" width="7.125" style="1" bestFit="1" customWidth="1"/>
    <col min="14848" max="14848" width="7.125" style="1" customWidth="1"/>
    <col min="14849" max="14850" width="6.5" style="1" bestFit="1" customWidth="1"/>
    <col min="14851" max="14853" width="0" style="1" hidden="1" customWidth="1"/>
    <col min="14854" max="14854" width="7.125" style="1" bestFit="1" customWidth="1"/>
    <col min="14855" max="14855" width="7.125" style="1" customWidth="1"/>
    <col min="14856" max="14857" width="6.5" style="1" customWidth="1"/>
    <col min="14858" max="14860" width="0" style="1" hidden="1" customWidth="1"/>
    <col min="14861" max="14862" width="7.125" style="1" customWidth="1"/>
    <col min="14863" max="14864" width="6.5" style="1" customWidth="1"/>
    <col min="14865" max="14867" width="0" style="1" hidden="1" customWidth="1"/>
    <col min="14868" max="14871" width="7.125" style="1" customWidth="1"/>
    <col min="14872" max="15102" width="9" style="1"/>
    <col min="15103" max="15103" width="7.125" style="1" bestFit="1" customWidth="1"/>
    <col min="15104" max="15104" width="7.125" style="1" customWidth="1"/>
    <col min="15105" max="15106" width="6.5" style="1" bestFit="1" customWidth="1"/>
    <col min="15107" max="15109" width="0" style="1" hidden="1" customWidth="1"/>
    <col min="15110" max="15110" width="7.125" style="1" bestFit="1" customWidth="1"/>
    <col min="15111" max="15111" width="7.125" style="1" customWidth="1"/>
    <col min="15112" max="15113" width="6.5" style="1" customWidth="1"/>
    <col min="15114" max="15116" width="0" style="1" hidden="1" customWidth="1"/>
    <col min="15117" max="15118" width="7.125" style="1" customWidth="1"/>
    <col min="15119" max="15120" width="6.5" style="1" customWidth="1"/>
    <col min="15121" max="15123" width="0" style="1" hidden="1" customWidth="1"/>
    <col min="15124" max="15127" width="7.125" style="1" customWidth="1"/>
    <col min="15128" max="15358" width="9" style="1"/>
    <col min="15359" max="15359" width="7.125" style="1" bestFit="1" customWidth="1"/>
    <col min="15360" max="15360" width="7.125" style="1" customWidth="1"/>
    <col min="15361" max="15362" width="6.5" style="1" bestFit="1" customWidth="1"/>
    <col min="15363" max="15365" width="0" style="1" hidden="1" customWidth="1"/>
    <col min="15366" max="15366" width="7.125" style="1" bestFit="1" customWidth="1"/>
    <col min="15367" max="15367" width="7.125" style="1" customWidth="1"/>
    <col min="15368" max="15369" width="6.5" style="1" customWidth="1"/>
    <col min="15370" max="15372" width="0" style="1" hidden="1" customWidth="1"/>
    <col min="15373" max="15374" width="7.125" style="1" customWidth="1"/>
    <col min="15375" max="15376" width="6.5" style="1" customWidth="1"/>
    <col min="15377" max="15379" width="0" style="1" hidden="1" customWidth="1"/>
    <col min="15380" max="15383" width="7.125" style="1" customWidth="1"/>
    <col min="15384" max="15614" width="9" style="1"/>
    <col min="15615" max="15615" width="7.125" style="1" bestFit="1" customWidth="1"/>
    <col min="15616" max="15616" width="7.125" style="1" customWidth="1"/>
    <col min="15617" max="15618" width="6.5" style="1" bestFit="1" customWidth="1"/>
    <col min="15619" max="15621" width="0" style="1" hidden="1" customWidth="1"/>
    <col min="15622" max="15622" width="7.125" style="1" bestFit="1" customWidth="1"/>
    <col min="15623" max="15623" width="7.125" style="1" customWidth="1"/>
    <col min="15624" max="15625" width="6.5" style="1" customWidth="1"/>
    <col min="15626" max="15628" width="0" style="1" hidden="1" customWidth="1"/>
    <col min="15629" max="15630" width="7.125" style="1" customWidth="1"/>
    <col min="15631" max="15632" width="6.5" style="1" customWidth="1"/>
    <col min="15633" max="15635" width="0" style="1" hidden="1" customWidth="1"/>
    <col min="15636" max="15639" width="7.125" style="1" customWidth="1"/>
    <col min="15640" max="15870" width="9" style="1"/>
    <col min="15871" max="15871" width="7.125" style="1" bestFit="1" customWidth="1"/>
    <col min="15872" max="15872" width="7.125" style="1" customWidth="1"/>
    <col min="15873" max="15874" width="6.5" style="1" bestFit="1" customWidth="1"/>
    <col min="15875" max="15877" width="0" style="1" hidden="1" customWidth="1"/>
    <col min="15878" max="15878" width="7.125" style="1" bestFit="1" customWidth="1"/>
    <col min="15879" max="15879" width="7.125" style="1" customWidth="1"/>
    <col min="15880" max="15881" width="6.5" style="1" customWidth="1"/>
    <col min="15882" max="15884" width="0" style="1" hidden="1" customWidth="1"/>
    <col min="15885" max="15886" width="7.125" style="1" customWidth="1"/>
    <col min="15887" max="15888" width="6.5" style="1" customWidth="1"/>
    <col min="15889" max="15891" width="0" style="1" hidden="1" customWidth="1"/>
    <col min="15892" max="15895" width="7.125" style="1" customWidth="1"/>
    <col min="15896" max="16126" width="9" style="1"/>
    <col min="16127" max="16127" width="7.125" style="1" bestFit="1" customWidth="1"/>
    <col min="16128" max="16128" width="7.125" style="1" customWidth="1"/>
    <col min="16129" max="16130" width="6.5" style="1" bestFit="1" customWidth="1"/>
    <col min="16131" max="16133" width="0" style="1" hidden="1" customWidth="1"/>
    <col min="16134" max="16134" width="7.125" style="1" bestFit="1" customWidth="1"/>
    <col min="16135" max="16135" width="7.125" style="1" customWidth="1"/>
    <col min="16136" max="16137" width="6.5" style="1" customWidth="1"/>
    <col min="16138" max="16140" width="0" style="1" hidden="1" customWidth="1"/>
    <col min="16141" max="16142" width="7.125" style="1" customWidth="1"/>
    <col min="16143" max="16144" width="6.5" style="1" customWidth="1"/>
    <col min="16145" max="16147" width="0" style="1" hidden="1" customWidth="1"/>
    <col min="16148" max="16151" width="7.125" style="1" customWidth="1"/>
    <col min="16152" max="16384" width="9" style="1"/>
  </cols>
  <sheetData>
    <row r="1" spans="1:26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3" spans="1:26">
      <c r="O3" s="33" t="s">
        <v>52</v>
      </c>
      <c r="P3" s="34"/>
      <c r="Q3" s="34"/>
      <c r="R3" s="3" t="s">
        <v>19</v>
      </c>
      <c r="Z3" s="27" t="s">
        <v>12</v>
      </c>
    </row>
    <row r="4" spans="1:26" ht="15" customHeight="1">
      <c r="A4" s="4" t="s">
        <v>20</v>
      </c>
      <c r="B4" s="5" t="s">
        <v>21</v>
      </c>
      <c r="C4" s="5" t="s">
        <v>22</v>
      </c>
      <c r="D4" s="5" t="s">
        <v>23</v>
      </c>
      <c r="E4" s="6" t="s">
        <v>2</v>
      </c>
      <c r="F4" s="7" t="s">
        <v>3</v>
      </c>
      <c r="G4" s="8" t="s">
        <v>24</v>
      </c>
      <c r="H4" s="4" t="s">
        <v>25</v>
      </c>
      <c r="I4" s="4" t="s">
        <v>21</v>
      </c>
      <c r="J4" s="4" t="s">
        <v>22</v>
      </c>
      <c r="K4" s="4" t="s">
        <v>23</v>
      </c>
      <c r="L4" s="6" t="s">
        <v>2</v>
      </c>
      <c r="M4" s="7" t="s">
        <v>3</v>
      </c>
      <c r="N4" s="8" t="s">
        <v>24</v>
      </c>
      <c r="O4" s="9" t="s">
        <v>25</v>
      </c>
      <c r="P4" s="9" t="s">
        <v>34</v>
      </c>
      <c r="Q4" s="9" t="s">
        <v>22</v>
      </c>
      <c r="R4" s="9" t="s">
        <v>23</v>
      </c>
      <c r="S4" s="6" t="s">
        <v>13</v>
      </c>
      <c r="T4" s="7" t="s">
        <v>14</v>
      </c>
      <c r="U4" s="8" t="s">
        <v>15</v>
      </c>
      <c r="W4" s="18" t="s">
        <v>1</v>
      </c>
      <c r="X4" s="26" t="s">
        <v>8</v>
      </c>
      <c r="Y4" s="28" t="s">
        <v>9</v>
      </c>
      <c r="Z4" s="28" t="s">
        <v>10</v>
      </c>
    </row>
    <row r="5" spans="1:26" ht="15" customHeight="1">
      <c r="A5" s="10" t="s">
        <v>34</v>
      </c>
      <c r="B5" s="11">
        <v>83297</v>
      </c>
      <c r="C5" s="11">
        <v>40400</v>
      </c>
      <c r="D5" s="11">
        <v>42897</v>
      </c>
      <c r="E5" s="12">
        <v>3754744</v>
      </c>
      <c r="F5" s="13">
        <v>1766886</v>
      </c>
      <c r="G5" s="14">
        <v>1987858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5"/>
      <c r="T5" s="5"/>
      <c r="U5" s="5"/>
      <c r="W5" s="18" t="s">
        <v>16</v>
      </c>
      <c r="X5" s="15">
        <f>SUM([1]前月!B6+[1]前月!B12+[1]前月!B18)</f>
        <v>9748</v>
      </c>
      <c r="Y5" s="15">
        <f>SUM(B6+B12+B18)</f>
        <v>9845</v>
      </c>
      <c r="Z5" s="25">
        <f>Y5-X5</f>
        <v>97</v>
      </c>
    </row>
    <row r="6" spans="1:26" ht="15" customHeight="1">
      <c r="A6" s="16" t="s">
        <v>27</v>
      </c>
      <c r="B6" s="11">
        <v>3576</v>
      </c>
      <c r="C6" s="11">
        <v>1862</v>
      </c>
      <c r="D6" s="11">
        <v>1714</v>
      </c>
      <c r="E6" s="12">
        <v>7278</v>
      </c>
      <c r="F6" s="13">
        <v>3825</v>
      </c>
      <c r="G6" s="14">
        <v>3453</v>
      </c>
      <c r="H6" s="16" t="s">
        <v>40</v>
      </c>
      <c r="I6" s="17">
        <v>6092</v>
      </c>
      <c r="J6" s="17">
        <v>3015</v>
      </c>
      <c r="K6" s="17">
        <v>3077</v>
      </c>
      <c r="L6" s="12">
        <v>225005</v>
      </c>
      <c r="M6" s="13">
        <v>111790</v>
      </c>
      <c r="N6" s="14">
        <v>113215</v>
      </c>
      <c r="O6" s="16" t="s">
        <v>41</v>
      </c>
      <c r="P6" s="17">
        <v>4771</v>
      </c>
      <c r="Q6" s="17">
        <v>2243</v>
      </c>
      <c r="R6" s="17">
        <v>2528</v>
      </c>
      <c r="S6" s="12">
        <f>SUM(S7:S11)</f>
        <v>342382</v>
      </c>
      <c r="T6" s="13">
        <f>SUM(T7:T11)</f>
        <v>160871</v>
      </c>
      <c r="U6" s="14">
        <f>SUM(U7:U11)</f>
        <v>181511</v>
      </c>
      <c r="W6" s="18" t="s">
        <v>17</v>
      </c>
      <c r="X6" s="15">
        <f>SUM([1]前月!B24+[1]前月!B30+[1]前月!B36+[1]前月!B42+[1]前月!I6+[1]前月!I12+[1]前月!I18+[1]前月!I24+[1]前月!I30+[1]前月!I36)</f>
        <v>53337</v>
      </c>
      <c r="Y6" s="15">
        <f>SUM(B24+B30+B36+B42+I6+I12+I18+I24+I30+I36)</f>
        <v>53523</v>
      </c>
      <c r="Z6" s="25">
        <f t="shared" ref="Z6:Z7" si="0">Y6-X6</f>
        <v>186</v>
      </c>
    </row>
    <row r="7" spans="1:26" ht="15" customHeight="1">
      <c r="A7" s="31">
        <v>0</v>
      </c>
      <c r="B7" s="11">
        <v>690</v>
      </c>
      <c r="C7" s="19">
        <v>344</v>
      </c>
      <c r="D7" s="19">
        <v>346</v>
      </c>
      <c r="E7" s="12">
        <v>0</v>
      </c>
      <c r="F7" s="20">
        <v>0</v>
      </c>
      <c r="G7" s="21">
        <v>0</v>
      </c>
      <c r="H7" s="31">
        <v>35</v>
      </c>
      <c r="I7" s="17">
        <v>1198</v>
      </c>
      <c r="J7" s="19">
        <v>596</v>
      </c>
      <c r="K7" s="19">
        <v>602</v>
      </c>
      <c r="L7" s="12">
        <v>41475</v>
      </c>
      <c r="M7" s="20">
        <v>20825</v>
      </c>
      <c r="N7" s="21">
        <v>20650</v>
      </c>
      <c r="O7" s="22">
        <v>70</v>
      </c>
      <c r="P7" s="11">
        <v>1140</v>
      </c>
      <c r="Q7" s="19">
        <v>555</v>
      </c>
      <c r="R7" s="19">
        <v>585</v>
      </c>
      <c r="S7" s="12">
        <f>SUM(T7:U7)</f>
        <v>79800</v>
      </c>
      <c r="T7" s="20">
        <f>SUMPRODUCT(O7*Q7)</f>
        <v>38850</v>
      </c>
      <c r="U7" s="21">
        <f>SUMPRODUCT(O7*R7)</f>
        <v>40950</v>
      </c>
      <c r="W7" s="18" t="s">
        <v>18</v>
      </c>
      <c r="X7" s="15">
        <f>SUM([1]前月!I42+[1]前月!P6+[1]前月!P12+[1]前月!P18+[1]前月!P24+[1]前月!P30+[1]前月!P36+[1]前月!P42)</f>
        <v>19815</v>
      </c>
      <c r="Y7" s="15">
        <f>SUM(I42+P6+P12+P18+P24+P30+P36+P42)</f>
        <v>19929</v>
      </c>
      <c r="Z7" s="25">
        <f t="shared" si="0"/>
        <v>114</v>
      </c>
    </row>
    <row r="8" spans="1:26" ht="15" customHeight="1">
      <c r="A8" s="31">
        <v>1</v>
      </c>
      <c r="B8" s="11">
        <v>687</v>
      </c>
      <c r="C8" s="19">
        <v>354</v>
      </c>
      <c r="D8" s="19">
        <v>333</v>
      </c>
      <c r="E8" s="12">
        <v>720</v>
      </c>
      <c r="F8" s="20">
        <v>380</v>
      </c>
      <c r="G8" s="21">
        <v>340</v>
      </c>
      <c r="H8" s="31">
        <v>36</v>
      </c>
      <c r="I8" s="17">
        <v>1211</v>
      </c>
      <c r="J8" s="19">
        <v>597</v>
      </c>
      <c r="K8" s="19">
        <v>614</v>
      </c>
      <c r="L8" s="12">
        <v>43956</v>
      </c>
      <c r="M8" s="20">
        <v>21528</v>
      </c>
      <c r="N8" s="21">
        <v>22428</v>
      </c>
      <c r="O8" s="22">
        <v>71</v>
      </c>
      <c r="P8" s="11">
        <v>1076</v>
      </c>
      <c r="Q8" s="19">
        <v>523</v>
      </c>
      <c r="R8" s="19">
        <v>553</v>
      </c>
      <c r="S8" s="12">
        <f>SUM(T8:U8)</f>
        <v>76396</v>
      </c>
      <c r="T8" s="20">
        <f>SUMPRODUCT(O8*Q8)</f>
        <v>37133</v>
      </c>
      <c r="U8" s="21">
        <f>SUMPRODUCT(O8*R8)</f>
        <v>39263</v>
      </c>
      <c r="W8" s="18" t="s">
        <v>11</v>
      </c>
      <c r="X8" s="15">
        <f t="shared" ref="X8:Z8" si="1">SUM(X5:X7)</f>
        <v>82900</v>
      </c>
      <c r="Y8" s="15">
        <f t="shared" si="1"/>
        <v>83297</v>
      </c>
      <c r="Z8" s="15">
        <f t="shared" si="1"/>
        <v>397</v>
      </c>
    </row>
    <row r="9" spans="1:26" ht="15" customHeight="1">
      <c r="A9" s="31">
        <v>2</v>
      </c>
      <c r="B9" s="11">
        <v>743</v>
      </c>
      <c r="C9" s="19">
        <v>427</v>
      </c>
      <c r="D9" s="19">
        <v>316</v>
      </c>
      <c r="E9" s="12">
        <v>1522</v>
      </c>
      <c r="F9" s="20">
        <v>850</v>
      </c>
      <c r="G9" s="21">
        <v>672</v>
      </c>
      <c r="H9" s="31">
        <v>37</v>
      </c>
      <c r="I9" s="17">
        <v>1235</v>
      </c>
      <c r="J9" s="19">
        <v>605</v>
      </c>
      <c r="K9" s="19">
        <v>630</v>
      </c>
      <c r="L9" s="12">
        <v>44770</v>
      </c>
      <c r="M9" s="20">
        <v>22126</v>
      </c>
      <c r="N9" s="21">
        <v>22644</v>
      </c>
      <c r="O9" s="22">
        <v>72</v>
      </c>
      <c r="P9" s="11">
        <v>1062</v>
      </c>
      <c r="Q9" s="19">
        <v>487</v>
      </c>
      <c r="R9" s="19">
        <v>575</v>
      </c>
      <c r="S9" s="12">
        <f>SUM(T9:U9)</f>
        <v>76464</v>
      </c>
      <c r="T9" s="20">
        <f>SUMPRODUCT(O9*Q9)</f>
        <v>35064</v>
      </c>
      <c r="U9" s="21">
        <f>SUMPRODUCT(O9*R9)</f>
        <v>41400</v>
      </c>
    </row>
    <row r="10" spans="1:26" ht="15" customHeight="1">
      <c r="A10" s="31">
        <v>3</v>
      </c>
      <c r="B10" s="11">
        <v>732</v>
      </c>
      <c r="C10" s="19">
        <v>368</v>
      </c>
      <c r="D10" s="19">
        <v>364</v>
      </c>
      <c r="E10" s="12">
        <v>2088</v>
      </c>
      <c r="F10" s="20">
        <v>1071</v>
      </c>
      <c r="G10" s="21">
        <v>1017</v>
      </c>
      <c r="H10" s="31">
        <v>38</v>
      </c>
      <c r="I10" s="17">
        <v>1215</v>
      </c>
      <c r="J10" s="19">
        <v>598</v>
      </c>
      <c r="K10" s="19">
        <v>617</v>
      </c>
      <c r="L10" s="12">
        <v>47614</v>
      </c>
      <c r="M10" s="20">
        <v>23560</v>
      </c>
      <c r="N10" s="21">
        <v>24054</v>
      </c>
      <c r="O10" s="22">
        <v>73</v>
      </c>
      <c r="P10" s="11">
        <v>760</v>
      </c>
      <c r="Q10" s="19">
        <v>348</v>
      </c>
      <c r="R10" s="19">
        <v>412</v>
      </c>
      <c r="S10" s="12">
        <f>SUM(T10:U10)</f>
        <v>55480</v>
      </c>
      <c r="T10" s="20">
        <f>SUMPRODUCT(O10*Q10)</f>
        <v>25404</v>
      </c>
      <c r="U10" s="21">
        <f>SUMPRODUCT(O10*R10)</f>
        <v>30076</v>
      </c>
    </row>
    <row r="11" spans="1:26" ht="15" customHeight="1">
      <c r="A11" s="31">
        <v>4</v>
      </c>
      <c r="B11" s="11">
        <v>724</v>
      </c>
      <c r="C11" s="19">
        <v>369</v>
      </c>
      <c r="D11" s="19">
        <v>355</v>
      </c>
      <c r="E11" s="12">
        <v>2948</v>
      </c>
      <c r="F11" s="20">
        <v>1524</v>
      </c>
      <c r="G11" s="21">
        <v>1424</v>
      </c>
      <c r="H11" s="31">
        <v>39</v>
      </c>
      <c r="I11" s="17">
        <v>1233</v>
      </c>
      <c r="J11" s="19">
        <v>619</v>
      </c>
      <c r="K11" s="19">
        <v>614</v>
      </c>
      <c r="L11" s="12">
        <v>47190</v>
      </c>
      <c r="M11" s="20">
        <v>23751</v>
      </c>
      <c r="N11" s="21">
        <v>23439</v>
      </c>
      <c r="O11" s="22">
        <v>74</v>
      </c>
      <c r="P11" s="11">
        <v>733</v>
      </c>
      <c r="Q11" s="19">
        <v>330</v>
      </c>
      <c r="R11" s="19">
        <v>403</v>
      </c>
      <c r="S11" s="12">
        <f>SUM(T11:U11)</f>
        <v>54242</v>
      </c>
      <c r="T11" s="20">
        <f>SUMPRODUCT(O11*Q11)</f>
        <v>24420</v>
      </c>
      <c r="U11" s="21">
        <f>SUMPRODUCT(O11*R11)</f>
        <v>29822</v>
      </c>
    </row>
    <row r="12" spans="1:26" ht="15" customHeight="1">
      <c r="A12" s="16" t="s">
        <v>28</v>
      </c>
      <c r="B12" s="11">
        <v>3302</v>
      </c>
      <c r="C12" s="11">
        <v>1683</v>
      </c>
      <c r="D12" s="11">
        <v>1619</v>
      </c>
      <c r="E12" s="12">
        <v>22612</v>
      </c>
      <c r="F12" s="13">
        <v>11560</v>
      </c>
      <c r="G12" s="14">
        <v>11052</v>
      </c>
      <c r="H12" s="16" t="s">
        <v>35</v>
      </c>
      <c r="I12" s="17">
        <v>6360</v>
      </c>
      <c r="J12" s="17">
        <v>3236</v>
      </c>
      <c r="K12" s="17">
        <v>3124</v>
      </c>
      <c r="L12" s="12">
        <v>269783</v>
      </c>
      <c r="M12" s="13">
        <v>136579</v>
      </c>
      <c r="N12" s="14">
        <v>133204</v>
      </c>
      <c r="O12" s="16" t="s">
        <v>36</v>
      </c>
      <c r="P12" s="11">
        <v>4194</v>
      </c>
      <c r="Q12" s="17">
        <v>1733</v>
      </c>
      <c r="R12" s="17">
        <v>2461</v>
      </c>
      <c r="S12" s="12">
        <f>SUM(S13:S17)</f>
        <v>322721</v>
      </c>
      <c r="T12" s="13">
        <f>SUM(T13:T17)</f>
        <v>133303</v>
      </c>
      <c r="U12" s="14">
        <f>SUM(U13:U17)</f>
        <v>189418</v>
      </c>
    </row>
    <row r="13" spans="1:26" ht="15" customHeight="1">
      <c r="A13" s="31">
        <v>5</v>
      </c>
      <c r="B13" s="11">
        <v>708</v>
      </c>
      <c r="C13" s="19">
        <v>363</v>
      </c>
      <c r="D13" s="19">
        <v>345</v>
      </c>
      <c r="E13" s="12">
        <v>3550</v>
      </c>
      <c r="F13" s="20">
        <v>1750</v>
      </c>
      <c r="G13" s="21">
        <v>1800</v>
      </c>
      <c r="H13" s="31">
        <v>40</v>
      </c>
      <c r="I13" s="17">
        <v>1251</v>
      </c>
      <c r="J13" s="19">
        <v>638</v>
      </c>
      <c r="K13" s="19">
        <v>613</v>
      </c>
      <c r="L13" s="12">
        <v>50320</v>
      </c>
      <c r="M13" s="20">
        <v>25400</v>
      </c>
      <c r="N13" s="21">
        <v>24920</v>
      </c>
      <c r="O13" s="22">
        <v>75</v>
      </c>
      <c r="P13" s="11">
        <v>853</v>
      </c>
      <c r="Q13" s="19">
        <v>362</v>
      </c>
      <c r="R13" s="19">
        <v>491</v>
      </c>
      <c r="S13" s="12">
        <f>SUM(T13:U13)</f>
        <v>63975</v>
      </c>
      <c r="T13" s="20">
        <f>SUMPRODUCT(O13*Q13)</f>
        <v>27150</v>
      </c>
      <c r="U13" s="21">
        <f>SUMPRODUCT(O13*R13)</f>
        <v>36825</v>
      </c>
    </row>
    <row r="14" spans="1:26" ht="15" customHeight="1">
      <c r="A14" s="31">
        <v>6</v>
      </c>
      <c r="B14" s="11">
        <v>672</v>
      </c>
      <c r="C14" s="19">
        <v>330</v>
      </c>
      <c r="D14" s="19">
        <v>342</v>
      </c>
      <c r="E14" s="12">
        <v>3924</v>
      </c>
      <c r="F14" s="20">
        <v>1998</v>
      </c>
      <c r="G14" s="21">
        <v>1926</v>
      </c>
      <c r="H14" s="31">
        <v>41</v>
      </c>
      <c r="I14" s="17">
        <v>1270</v>
      </c>
      <c r="J14" s="19">
        <v>655</v>
      </c>
      <c r="K14" s="19">
        <v>615</v>
      </c>
      <c r="L14" s="12">
        <v>52726</v>
      </c>
      <c r="M14" s="20">
        <v>27224</v>
      </c>
      <c r="N14" s="21">
        <v>25502</v>
      </c>
      <c r="O14" s="22">
        <v>76</v>
      </c>
      <c r="P14" s="11">
        <v>885</v>
      </c>
      <c r="Q14" s="19">
        <v>376</v>
      </c>
      <c r="R14" s="19">
        <v>509</v>
      </c>
      <c r="S14" s="12">
        <f>SUM(T14:U14)</f>
        <v>67260</v>
      </c>
      <c r="T14" s="20">
        <f>SUMPRODUCT(O14*Q14)</f>
        <v>28576</v>
      </c>
      <c r="U14" s="21">
        <f>SUMPRODUCT(O14*R14)</f>
        <v>38684</v>
      </c>
    </row>
    <row r="15" spans="1:26" ht="15" customHeight="1">
      <c r="A15" s="31">
        <v>7</v>
      </c>
      <c r="B15" s="11">
        <v>668</v>
      </c>
      <c r="C15" s="19">
        <v>358</v>
      </c>
      <c r="D15" s="19">
        <v>310</v>
      </c>
      <c r="E15" s="12">
        <v>4739</v>
      </c>
      <c r="F15" s="20">
        <v>2478</v>
      </c>
      <c r="G15" s="21">
        <v>2261</v>
      </c>
      <c r="H15" s="31">
        <v>42</v>
      </c>
      <c r="I15" s="17">
        <v>1283</v>
      </c>
      <c r="J15" s="19">
        <v>673</v>
      </c>
      <c r="K15" s="19">
        <v>610</v>
      </c>
      <c r="L15" s="12">
        <v>53634</v>
      </c>
      <c r="M15" s="20">
        <v>28056</v>
      </c>
      <c r="N15" s="21">
        <v>25578</v>
      </c>
      <c r="O15" s="22">
        <v>77</v>
      </c>
      <c r="P15" s="11">
        <v>852</v>
      </c>
      <c r="Q15" s="19">
        <v>343</v>
      </c>
      <c r="R15" s="19">
        <v>509</v>
      </c>
      <c r="S15" s="12">
        <f>SUM(T15:U15)</f>
        <v>65604</v>
      </c>
      <c r="T15" s="20">
        <f>SUMPRODUCT(O15*Q15)</f>
        <v>26411</v>
      </c>
      <c r="U15" s="21">
        <f>SUMPRODUCT(O15*R15)</f>
        <v>39193</v>
      </c>
    </row>
    <row r="16" spans="1:26" ht="15" customHeight="1">
      <c r="A16" s="31">
        <v>8</v>
      </c>
      <c r="B16" s="11">
        <v>642</v>
      </c>
      <c r="C16" s="19">
        <v>317</v>
      </c>
      <c r="D16" s="19">
        <v>325</v>
      </c>
      <c r="E16" s="12">
        <v>5008</v>
      </c>
      <c r="F16" s="20">
        <v>2472</v>
      </c>
      <c r="G16" s="21">
        <v>2536</v>
      </c>
      <c r="H16" s="31">
        <v>43</v>
      </c>
      <c r="I16" s="17">
        <v>1308</v>
      </c>
      <c r="J16" s="19">
        <v>657</v>
      </c>
      <c r="K16" s="19">
        <v>651</v>
      </c>
      <c r="L16" s="12">
        <v>55771</v>
      </c>
      <c r="M16" s="20">
        <v>27563</v>
      </c>
      <c r="N16" s="21">
        <v>28208</v>
      </c>
      <c r="O16" s="22">
        <v>78</v>
      </c>
      <c r="P16" s="11">
        <v>834</v>
      </c>
      <c r="Q16" s="19">
        <v>342</v>
      </c>
      <c r="R16" s="19">
        <v>492</v>
      </c>
      <c r="S16" s="12">
        <f>SUM(T16:U16)</f>
        <v>65052</v>
      </c>
      <c r="T16" s="20">
        <f>SUMPRODUCT(O16*Q16)</f>
        <v>26676</v>
      </c>
      <c r="U16" s="21">
        <f>SUMPRODUCT(O16*R16)</f>
        <v>38376</v>
      </c>
    </row>
    <row r="17" spans="1:21" ht="15" customHeight="1">
      <c r="A17" s="31">
        <v>9</v>
      </c>
      <c r="B17" s="11">
        <v>612</v>
      </c>
      <c r="C17" s="19">
        <v>315</v>
      </c>
      <c r="D17" s="19">
        <v>297</v>
      </c>
      <c r="E17" s="12">
        <v>5391</v>
      </c>
      <c r="F17" s="20">
        <v>2862</v>
      </c>
      <c r="G17" s="21">
        <v>2529</v>
      </c>
      <c r="H17" s="31">
        <v>44</v>
      </c>
      <c r="I17" s="17">
        <v>1248</v>
      </c>
      <c r="J17" s="19">
        <v>613</v>
      </c>
      <c r="K17" s="19">
        <v>635</v>
      </c>
      <c r="L17" s="12">
        <v>57332</v>
      </c>
      <c r="M17" s="20">
        <v>28336</v>
      </c>
      <c r="N17" s="21">
        <v>28996</v>
      </c>
      <c r="O17" s="22">
        <v>79</v>
      </c>
      <c r="P17" s="11">
        <v>770</v>
      </c>
      <c r="Q17" s="19">
        <v>310</v>
      </c>
      <c r="R17" s="19">
        <v>460</v>
      </c>
      <c r="S17" s="12">
        <f>SUM(T17:U17)</f>
        <v>60830</v>
      </c>
      <c r="T17" s="20">
        <f>SUMPRODUCT(O17*Q17)</f>
        <v>24490</v>
      </c>
      <c r="U17" s="21">
        <f>SUMPRODUCT(O17*R17)</f>
        <v>36340</v>
      </c>
    </row>
    <row r="18" spans="1:21" ht="15" customHeight="1">
      <c r="A18" s="16" t="s">
        <v>29</v>
      </c>
      <c r="B18" s="11">
        <v>2967</v>
      </c>
      <c r="C18" s="11">
        <v>1521</v>
      </c>
      <c r="D18" s="11">
        <v>1446</v>
      </c>
      <c r="E18" s="12">
        <v>35714</v>
      </c>
      <c r="F18" s="13">
        <v>18153</v>
      </c>
      <c r="G18" s="14">
        <v>17561</v>
      </c>
      <c r="H18" s="16" t="s">
        <v>42</v>
      </c>
      <c r="I18" s="17">
        <v>6882</v>
      </c>
      <c r="J18" s="17">
        <v>3441</v>
      </c>
      <c r="K18" s="17">
        <v>3441</v>
      </c>
      <c r="L18" s="12">
        <v>322354</v>
      </c>
      <c r="M18" s="13">
        <v>160761</v>
      </c>
      <c r="N18" s="14">
        <v>161593</v>
      </c>
      <c r="O18" s="16" t="s">
        <v>43</v>
      </c>
      <c r="P18" s="11">
        <v>3312</v>
      </c>
      <c r="Q18" s="17">
        <v>1334</v>
      </c>
      <c r="R18" s="17">
        <v>1978</v>
      </c>
      <c r="S18" s="12">
        <f>SUM(S19:S23)</f>
        <v>271554</v>
      </c>
      <c r="T18" s="13">
        <f>SUM(T19:T23)</f>
        <v>109298</v>
      </c>
      <c r="U18" s="14">
        <f>SUM(U19:U23)</f>
        <v>162256</v>
      </c>
    </row>
    <row r="19" spans="1:21" ht="15" customHeight="1">
      <c r="A19" s="31">
        <v>10</v>
      </c>
      <c r="B19" s="11">
        <v>576</v>
      </c>
      <c r="C19" s="19">
        <v>301</v>
      </c>
      <c r="D19" s="19">
        <v>275</v>
      </c>
      <c r="E19" s="12">
        <v>6020</v>
      </c>
      <c r="F19" s="20">
        <v>3090</v>
      </c>
      <c r="G19" s="21">
        <v>2930</v>
      </c>
      <c r="H19" s="31">
        <v>45</v>
      </c>
      <c r="I19" s="17">
        <v>1361</v>
      </c>
      <c r="J19" s="19">
        <v>680</v>
      </c>
      <c r="K19" s="19">
        <v>681</v>
      </c>
      <c r="L19" s="12">
        <v>60975</v>
      </c>
      <c r="M19" s="20">
        <v>30690</v>
      </c>
      <c r="N19" s="21">
        <v>30285</v>
      </c>
      <c r="O19" s="22">
        <v>80</v>
      </c>
      <c r="P19" s="11">
        <v>664</v>
      </c>
      <c r="Q19" s="19">
        <v>293</v>
      </c>
      <c r="R19" s="19">
        <v>371</v>
      </c>
      <c r="S19" s="12">
        <f>SUM(T19:U19)</f>
        <v>53120</v>
      </c>
      <c r="T19" s="20">
        <f>SUMPRODUCT(O19*Q19)</f>
        <v>23440</v>
      </c>
      <c r="U19" s="21">
        <f>SUMPRODUCT(O19*R19)</f>
        <v>29680</v>
      </c>
    </row>
    <row r="20" spans="1:21" ht="15" customHeight="1">
      <c r="A20" s="31">
        <v>11</v>
      </c>
      <c r="B20" s="11">
        <v>647</v>
      </c>
      <c r="C20" s="19">
        <v>350</v>
      </c>
      <c r="D20" s="19">
        <v>297</v>
      </c>
      <c r="E20" s="12">
        <v>7007</v>
      </c>
      <c r="F20" s="20">
        <v>3696</v>
      </c>
      <c r="G20" s="21">
        <v>3311</v>
      </c>
      <c r="H20" s="31">
        <v>46</v>
      </c>
      <c r="I20" s="17">
        <v>1373</v>
      </c>
      <c r="J20" s="19">
        <v>679</v>
      </c>
      <c r="K20" s="19">
        <v>694</v>
      </c>
      <c r="L20" s="12">
        <v>63986</v>
      </c>
      <c r="M20" s="20">
        <v>32016</v>
      </c>
      <c r="N20" s="21">
        <v>31970</v>
      </c>
      <c r="O20" s="22">
        <v>81</v>
      </c>
      <c r="P20" s="11">
        <v>680</v>
      </c>
      <c r="Q20" s="19">
        <v>275</v>
      </c>
      <c r="R20" s="19">
        <v>405</v>
      </c>
      <c r="S20" s="12">
        <f>SUM(T20:U20)</f>
        <v>55080</v>
      </c>
      <c r="T20" s="20">
        <f>SUMPRODUCT(O20*Q20)</f>
        <v>22275</v>
      </c>
      <c r="U20" s="21">
        <f>SUMPRODUCT(O20*R20)</f>
        <v>32805</v>
      </c>
    </row>
    <row r="21" spans="1:21" ht="15" customHeight="1">
      <c r="A21" s="31">
        <v>12</v>
      </c>
      <c r="B21" s="11">
        <v>603</v>
      </c>
      <c r="C21" s="19">
        <v>295</v>
      </c>
      <c r="D21" s="19">
        <v>308</v>
      </c>
      <c r="E21" s="12">
        <v>6948</v>
      </c>
      <c r="F21" s="20">
        <v>3504</v>
      </c>
      <c r="G21" s="21">
        <v>3444</v>
      </c>
      <c r="H21" s="31">
        <v>47</v>
      </c>
      <c r="I21" s="17">
        <v>1382</v>
      </c>
      <c r="J21" s="19">
        <v>717</v>
      </c>
      <c r="K21" s="19">
        <v>665</v>
      </c>
      <c r="L21" s="12">
        <v>66082</v>
      </c>
      <c r="M21" s="20">
        <v>33511</v>
      </c>
      <c r="N21" s="21">
        <v>32571</v>
      </c>
      <c r="O21" s="22">
        <v>82</v>
      </c>
      <c r="P21" s="11">
        <v>643</v>
      </c>
      <c r="Q21" s="19">
        <v>245</v>
      </c>
      <c r="R21" s="19">
        <v>398</v>
      </c>
      <c r="S21" s="12">
        <f>SUM(T21:U21)</f>
        <v>52726</v>
      </c>
      <c r="T21" s="20">
        <f>SUMPRODUCT(O21*Q21)</f>
        <v>20090</v>
      </c>
      <c r="U21" s="21">
        <f>SUMPRODUCT(O21*R21)</f>
        <v>32636</v>
      </c>
    </row>
    <row r="22" spans="1:21" ht="15" customHeight="1">
      <c r="A22" s="31">
        <v>13</v>
      </c>
      <c r="B22" s="11">
        <v>563</v>
      </c>
      <c r="C22" s="19">
        <v>303</v>
      </c>
      <c r="D22" s="19">
        <v>260</v>
      </c>
      <c r="E22" s="12">
        <v>7423</v>
      </c>
      <c r="F22" s="20">
        <v>3887</v>
      </c>
      <c r="G22" s="21">
        <v>3536</v>
      </c>
      <c r="H22" s="31">
        <v>48</v>
      </c>
      <c r="I22" s="17">
        <v>1363</v>
      </c>
      <c r="J22" s="19">
        <v>700</v>
      </c>
      <c r="K22" s="19">
        <v>663</v>
      </c>
      <c r="L22" s="12">
        <v>63936</v>
      </c>
      <c r="M22" s="20">
        <v>32400</v>
      </c>
      <c r="N22" s="21">
        <v>31536</v>
      </c>
      <c r="O22" s="22">
        <v>83</v>
      </c>
      <c r="P22" s="11">
        <v>672</v>
      </c>
      <c r="Q22" s="19">
        <v>271</v>
      </c>
      <c r="R22" s="19">
        <v>401</v>
      </c>
      <c r="S22" s="12">
        <f>SUM(T22:U22)</f>
        <v>55776</v>
      </c>
      <c r="T22" s="20">
        <f>SUMPRODUCT(O22*Q22)</f>
        <v>22493</v>
      </c>
      <c r="U22" s="21">
        <f>SUMPRODUCT(O22*R22)</f>
        <v>33283</v>
      </c>
    </row>
    <row r="23" spans="1:21" ht="15" customHeight="1">
      <c r="A23" s="31">
        <v>14</v>
      </c>
      <c r="B23" s="11">
        <v>578</v>
      </c>
      <c r="C23" s="19">
        <v>272</v>
      </c>
      <c r="D23" s="19">
        <v>306</v>
      </c>
      <c r="E23" s="12">
        <v>8316</v>
      </c>
      <c r="F23" s="20">
        <v>3976</v>
      </c>
      <c r="G23" s="21">
        <v>4340</v>
      </c>
      <c r="H23" s="31">
        <v>49</v>
      </c>
      <c r="I23" s="17">
        <v>1403</v>
      </c>
      <c r="J23" s="19">
        <v>665</v>
      </c>
      <c r="K23" s="19">
        <v>738</v>
      </c>
      <c r="L23" s="12">
        <v>67375</v>
      </c>
      <c r="M23" s="20">
        <v>32144</v>
      </c>
      <c r="N23" s="21">
        <v>35231</v>
      </c>
      <c r="O23" s="22">
        <v>84</v>
      </c>
      <c r="P23" s="11">
        <v>653</v>
      </c>
      <c r="Q23" s="19">
        <v>250</v>
      </c>
      <c r="R23" s="19">
        <v>403</v>
      </c>
      <c r="S23" s="12">
        <f>SUM(T23:U23)</f>
        <v>54852</v>
      </c>
      <c r="T23" s="20">
        <f>SUMPRODUCT(O23*Q23)</f>
        <v>21000</v>
      </c>
      <c r="U23" s="21">
        <f>SUMPRODUCT(O23*R23)</f>
        <v>33852</v>
      </c>
    </row>
    <row r="24" spans="1:21" ht="15" customHeight="1">
      <c r="A24" s="16" t="s">
        <v>30</v>
      </c>
      <c r="B24" s="11">
        <v>3251</v>
      </c>
      <c r="C24" s="11">
        <v>1699</v>
      </c>
      <c r="D24" s="11">
        <v>1552</v>
      </c>
      <c r="E24" s="12">
        <v>55582</v>
      </c>
      <c r="F24" s="13">
        <v>29059</v>
      </c>
      <c r="G24" s="14">
        <v>26523</v>
      </c>
      <c r="H24" s="16" t="s">
        <v>44</v>
      </c>
      <c r="I24" s="17">
        <v>6458</v>
      </c>
      <c r="J24" s="17">
        <v>3328</v>
      </c>
      <c r="K24" s="17">
        <v>3130</v>
      </c>
      <c r="L24" s="12">
        <v>333675</v>
      </c>
      <c r="M24" s="13">
        <v>173714</v>
      </c>
      <c r="N24" s="14">
        <v>159961</v>
      </c>
      <c r="O24" s="16" t="s">
        <v>37</v>
      </c>
      <c r="P24" s="11">
        <v>2220</v>
      </c>
      <c r="Q24" s="17">
        <v>809</v>
      </c>
      <c r="R24" s="17">
        <v>1411</v>
      </c>
      <c r="S24" s="12">
        <f>SUM(S25:S29)</f>
        <v>192542</v>
      </c>
      <c r="T24" s="13">
        <f>SUM(T25:T29)</f>
        <v>70095</v>
      </c>
      <c r="U24" s="14">
        <f>SUM(U25:U29)</f>
        <v>122447</v>
      </c>
    </row>
    <row r="25" spans="1:21" ht="15" customHeight="1">
      <c r="A25" s="31">
        <v>15</v>
      </c>
      <c r="B25" s="11">
        <v>628</v>
      </c>
      <c r="C25" s="19">
        <v>323</v>
      </c>
      <c r="D25" s="19">
        <v>305</v>
      </c>
      <c r="E25" s="12">
        <v>9345</v>
      </c>
      <c r="F25" s="20">
        <v>4785</v>
      </c>
      <c r="G25" s="21">
        <v>4560</v>
      </c>
      <c r="H25" s="31">
        <v>50</v>
      </c>
      <c r="I25" s="17">
        <v>1368</v>
      </c>
      <c r="J25" s="19">
        <v>692</v>
      </c>
      <c r="K25" s="19">
        <v>676</v>
      </c>
      <c r="L25" s="12">
        <v>69450</v>
      </c>
      <c r="M25" s="20">
        <v>36400</v>
      </c>
      <c r="N25" s="21">
        <v>33050</v>
      </c>
      <c r="O25" s="22">
        <v>85</v>
      </c>
      <c r="P25" s="11">
        <v>536</v>
      </c>
      <c r="Q25" s="19">
        <v>200</v>
      </c>
      <c r="R25" s="19">
        <v>336</v>
      </c>
      <c r="S25" s="12">
        <f>SUM(T25:U25)</f>
        <v>45560</v>
      </c>
      <c r="T25" s="20">
        <f>SUMPRODUCT(O25*Q25)</f>
        <v>17000</v>
      </c>
      <c r="U25" s="21">
        <f>SUMPRODUCT(O25*R25)</f>
        <v>28560</v>
      </c>
    </row>
    <row r="26" spans="1:21" ht="15" customHeight="1">
      <c r="A26" s="31">
        <v>16</v>
      </c>
      <c r="B26" s="11">
        <v>617</v>
      </c>
      <c r="C26" s="19">
        <v>318</v>
      </c>
      <c r="D26" s="19">
        <v>299</v>
      </c>
      <c r="E26" s="12">
        <v>10192</v>
      </c>
      <c r="F26" s="20">
        <v>5296</v>
      </c>
      <c r="G26" s="21">
        <v>4896</v>
      </c>
      <c r="H26" s="31">
        <v>51</v>
      </c>
      <c r="I26" s="17">
        <v>1327</v>
      </c>
      <c r="J26" s="19">
        <v>671</v>
      </c>
      <c r="K26" s="19">
        <v>656</v>
      </c>
      <c r="L26" s="12">
        <v>70686</v>
      </c>
      <c r="M26" s="20">
        <v>35343</v>
      </c>
      <c r="N26" s="21">
        <v>35343</v>
      </c>
      <c r="O26" s="22">
        <v>86</v>
      </c>
      <c r="P26" s="11">
        <v>521</v>
      </c>
      <c r="Q26" s="19">
        <v>207</v>
      </c>
      <c r="R26" s="19">
        <v>314</v>
      </c>
      <c r="S26" s="12">
        <f>SUM(T26:U26)</f>
        <v>44806</v>
      </c>
      <c r="T26" s="20">
        <f>SUMPRODUCT(O26*Q26)</f>
        <v>17802</v>
      </c>
      <c r="U26" s="21">
        <f>SUMPRODUCT(O26*R26)</f>
        <v>27004</v>
      </c>
    </row>
    <row r="27" spans="1:21" ht="15" customHeight="1">
      <c r="A27" s="31">
        <v>17</v>
      </c>
      <c r="B27" s="11">
        <v>596</v>
      </c>
      <c r="C27" s="19">
        <v>298</v>
      </c>
      <c r="D27" s="19">
        <v>298</v>
      </c>
      <c r="E27" s="12">
        <v>10013</v>
      </c>
      <c r="F27" s="20">
        <v>4947</v>
      </c>
      <c r="G27" s="21">
        <v>5066</v>
      </c>
      <c r="H27" s="31">
        <v>52</v>
      </c>
      <c r="I27" s="17">
        <v>1399</v>
      </c>
      <c r="J27" s="19">
        <v>727</v>
      </c>
      <c r="K27" s="19">
        <v>672</v>
      </c>
      <c r="L27" s="12">
        <v>65780</v>
      </c>
      <c r="M27" s="20">
        <v>34268</v>
      </c>
      <c r="N27" s="21">
        <v>31512</v>
      </c>
      <c r="O27" s="22">
        <v>87</v>
      </c>
      <c r="P27" s="11">
        <v>461</v>
      </c>
      <c r="Q27" s="19">
        <v>169</v>
      </c>
      <c r="R27" s="19">
        <v>292</v>
      </c>
      <c r="S27" s="12">
        <f>SUM(T27:U27)</f>
        <v>40107</v>
      </c>
      <c r="T27" s="20">
        <f>SUMPRODUCT(O27*Q27)</f>
        <v>14703</v>
      </c>
      <c r="U27" s="21">
        <f>SUMPRODUCT(O27*R27)</f>
        <v>25404</v>
      </c>
    </row>
    <row r="28" spans="1:21" ht="15" customHeight="1">
      <c r="A28" s="31">
        <v>18</v>
      </c>
      <c r="B28" s="11">
        <v>676</v>
      </c>
      <c r="C28" s="19">
        <v>363</v>
      </c>
      <c r="D28" s="19">
        <v>313</v>
      </c>
      <c r="E28" s="12">
        <v>12276</v>
      </c>
      <c r="F28" s="20">
        <v>6678</v>
      </c>
      <c r="G28" s="21">
        <v>5598</v>
      </c>
      <c r="H28" s="31">
        <v>53</v>
      </c>
      <c r="I28" s="17">
        <v>1089</v>
      </c>
      <c r="J28" s="19">
        <v>558</v>
      </c>
      <c r="K28" s="19">
        <v>531</v>
      </c>
      <c r="L28" s="12">
        <v>60367</v>
      </c>
      <c r="M28" s="20">
        <v>32171</v>
      </c>
      <c r="N28" s="21">
        <v>28196</v>
      </c>
      <c r="O28" s="22">
        <v>88</v>
      </c>
      <c r="P28" s="11">
        <v>409</v>
      </c>
      <c r="Q28" s="19">
        <v>147</v>
      </c>
      <c r="R28" s="19">
        <v>262</v>
      </c>
      <c r="S28" s="12">
        <f>SUM(T28:U28)</f>
        <v>35992</v>
      </c>
      <c r="T28" s="20">
        <f>SUMPRODUCT(O28*Q28)</f>
        <v>12936</v>
      </c>
      <c r="U28" s="21">
        <f>SUMPRODUCT(O28*R28)</f>
        <v>23056</v>
      </c>
    </row>
    <row r="29" spans="1:21" ht="15" customHeight="1">
      <c r="A29" s="31">
        <v>19</v>
      </c>
      <c r="B29" s="11">
        <v>734</v>
      </c>
      <c r="C29" s="19">
        <v>397</v>
      </c>
      <c r="D29" s="19">
        <v>337</v>
      </c>
      <c r="E29" s="12">
        <v>13756</v>
      </c>
      <c r="F29" s="20">
        <v>7353</v>
      </c>
      <c r="G29" s="21">
        <v>6403</v>
      </c>
      <c r="H29" s="31">
        <v>54</v>
      </c>
      <c r="I29" s="17">
        <v>1275</v>
      </c>
      <c r="J29" s="19">
        <v>680</v>
      </c>
      <c r="K29" s="19">
        <v>595</v>
      </c>
      <c r="L29" s="12">
        <v>67392</v>
      </c>
      <c r="M29" s="20">
        <v>35532</v>
      </c>
      <c r="N29" s="21">
        <v>31860</v>
      </c>
      <c r="O29" s="22">
        <v>89</v>
      </c>
      <c r="P29" s="11">
        <v>293</v>
      </c>
      <c r="Q29" s="19">
        <v>86</v>
      </c>
      <c r="R29" s="19">
        <v>207</v>
      </c>
      <c r="S29" s="12">
        <f>SUM(T29:U29)</f>
        <v>26077</v>
      </c>
      <c r="T29" s="20">
        <f>SUMPRODUCT(O29*Q29)</f>
        <v>7654</v>
      </c>
      <c r="U29" s="21">
        <f>SUMPRODUCT(O29*R29)</f>
        <v>18423</v>
      </c>
    </row>
    <row r="30" spans="1:21" ht="15" customHeight="1">
      <c r="A30" s="16" t="s">
        <v>31</v>
      </c>
      <c r="B30" s="11">
        <v>4805</v>
      </c>
      <c r="C30" s="11">
        <v>2336</v>
      </c>
      <c r="D30" s="11">
        <v>2469</v>
      </c>
      <c r="E30" s="12">
        <v>107552</v>
      </c>
      <c r="F30" s="13">
        <v>51502</v>
      </c>
      <c r="G30" s="14">
        <v>56050</v>
      </c>
      <c r="H30" s="16" t="s">
        <v>38</v>
      </c>
      <c r="I30" s="17">
        <v>5149</v>
      </c>
      <c r="J30" s="11">
        <v>2683</v>
      </c>
      <c r="K30" s="11">
        <v>2466</v>
      </c>
      <c r="L30" s="12">
        <v>289225</v>
      </c>
      <c r="M30" s="13">
        <v>149756</v>
      </c>
      <c r="N30" s="14">
        <v>139469</v>
      </c>
      <c r="O30" s="16" t="s">
        <v>45</v>
      </c>
      <c r="P30" s="11">
        <v>967</v>
      </c>
      <c r="Q30" s="17">
        <v>300</v>
      </c>
      <c r="R30" s="17">
        <v>667</v>
      </c>
      <c r="S30" s="12">
        <f>SUM(S31:S35)</f>
        <v>88515</v>
      </c>
      <c r="T30" s="13">
        <f>SUM(T31:T35)</f>
        <v>27464</v>
      </c>
      <c r="U30" s="14">
        <f>SUM(U31:U35)</f>
        <v>61051</v>
      </c>
    </row>
    <row r="31" spans="1:21" ht="15" customHeight="1">
      <c r="A31" s="31">
        <v>20</v>
      </c>
      <c r="B31" s="11">
        <v>800</v>
      </c>
      <c r="C31" s="19">
        <v>411</v>
      </c>
      <c r="D31" s="19">
        <v>389</v>
      </c>
      <c r="E31" s="12">
        <v>17360</v>
      </c>
      <c r="F31" s="20">
        <v>8820</v>
      </c>
      <c r="G31" s="21">
        <v>8540</v>
      </c>
      <c r="H31" s="31">
        <v>55</v>
      </c>
      <c r="I31" s="17">
        <v>1191</v>
      </c>
      <c r="J31" s="19">
        <v>673</v>
      </c>
      <c r="K31" s="19">
        <v>518</v>
      </c>
      <c r="L31" s="12">
        <v>63800</v>
      </c>
      <c r="M31" s="20">
        <v>36245</v>
      </c>
      <c r="N31" s="21">
        <v>27555</v>
      </c>
      <c r="O31" s="22">
        <v>90</v>
      </c>
      <c r="P31" s="11">
        <v>287</v>
      </c>
      <c r="Q31" s="19">
        <v>89</v>
      </c>
      <c r="R31" s="19">
        <v>198</v>
      </c>
      <c r="S31" s="12">
        <f>SUM(T31:U31)</f>
        <v>25830</v>
      </c>
      <c r="T31" s="20">
        <f>SUMPRODUCT(O31*Q31)</f>
        <v>8010</v>
      </c>
      <c r="U31" s="21">
        <f>SUMPRODUCT(O31*R31)</f>
        <v>17820</v>
      </c>
    </row>
    <row r="32" spans="1:21" ht="15" customHeight="1">
      <c r="A32" s="31">
        <v>21</v>
      </c>
      <c r="B32" s="11">
        <v>956</v>
      </c>
      <c r="C32" s="19">
        <v>487</v>
      </c>
      <c r="D32" s="19">
        <v>469</v>
      </c>
      <c r="E32" s="12">
        <v>19488</v>
      </c>
      <c r="F32" s="20">
        <v>9765</v>
      </c>
      <c r="G32" s="21">
        <v>9723</v>
      </c>
      <c r="H32" s="31">
        <v>56</v>
      </c>
      <c r="I32" s="17">
        <v>1084</v>
      </c>
      <c r="J32" s="19">
        <v>561</v>
      </c>
      <c r="K32" s="19">
        <v>523</v>
      </c>
      <c r="L32" s="12">
        <v>59024</v>
      </c>
      <c r="M32" s="20">
        <v>29064</v>
      </c>
      <c r="N32" s="21">
        <v>29960</v>
      </c>
      <c r="O32" s="22">
        <v>91</v>
      </c>
      <c r="P32" s="11">
        <v>228</v>
      </c>
      <c r="Q32" s="19">
        <v>70</v>
      </c>
      <c r="R32" s="19">
        <v>158</v>
      </c>
      <c r="S32" s="12">
        <f>SUM(T32:U32)</f>
        <v>20748</v>
      </c>
      <c r="T32" s="20">
        <f>SUMPRODUCT(O32*Q32)</f>
        <v>6370</v>
      </c>
      <c r="U32" s="21">
        <f>SUMPRODUCT(O32*R32)</f>
        <v>14378</v>
      </c>
    </row>
    <row r="33" spans="1:26" ht="15" customHeight="1">
      <c r="A33" s="31">
        <v>22</v>
      </c>
      <c r="B33" s="11">
        <v>960</v>
      </c>
      <c r="C33" s="19">
        <v>465</v>
      </c>
      <c r="D33" s="19">
        <v>495</v>
      </c>
      <c r="E33" s="12">
        <v>21582</v>
      </c>
      <c r="F33" s="20">
        <v>10164</v>
      </c>
      <c r="G33" s="21">
        <v>11418</v>
      </c>
      <c r="H33" s="31">
        <v>57</v>
      </c>
      <c r="I33" s="17">
        <v>929</v>
      </c>
      <c r="J33" s="19">
        <v>465</v>
      </c>
      <c r="K33" s="19">
        <v>464</v>
      </c>
      <c r="L33" s="12">
        <v>53694</v>
      </c>
      <c r="M33" s="20">
        <v>27702</v>
      </c>
      <c r="N33" s="21">
        <v>25992</v>
      </c>
      <c r="O33" s="22">
        <v>92</v>
      </c>
      <c r="P33" s="11">
        <v>198</v>
      </c>
      <c r="Q33" s="19">
        <v>59</v>
      </c>
      <c r="R33" s="19">
        <v>139</v>
      </c>
      <c r="S33" s="12">
        <f>SUM(T33:U33)</f>
        <v>18216</v>
      </c>
      <c r="T33" s="20">
        <f>SUMPRODUCT(O33*Q33)</f>
        <v>5428</v>
      </c>
      <c r="U33" s="21">
        <f>SUMPRODUCT(O33*R33)</f>
        <v>12788</v>
      </c>
    </row>
    <row r="34" spans="1:26" ht="15" customHeight="1">
      <c r="A34" s="31">
        <v>23</v>
      </c>
      <c r="B34" s="11">
        <v>1013</v>
      </c>
      <c r="C34" s="19">
        <v>448</v>
      </c>
      <c r="D34" s="19">
        <v>565</v>
      </c>
      <c r="E34" s="12">
        <v>23322</v>
      </c>
      <c r="F34" s="20">
        <v>10465</v>
      </c>
      <c r="G34" s="21">
        <v>12857</v>
      </c>
      <c r="H34" s="31">
        <v>58</v>
      </c>
      <c r="I34" s="17">
        <v>952</v>
      </c>
      <c r="J34" s="19">
        <v>474</v>
      </c>
      <c r="K34" s="19">
        <v>478</v>
      </c>
      <c r="L34" s="12">
        <v>57188</v>
      </c>
      <c r="M34" s="20">
        <v>28130</v>
      </c>
      <c r="N34" s="21">
        <v>29058</v>
      </c>
      <c r="O34" s="22">
        <v>93</v>
      </c>
      <c r="P34" s="11">
        <v>155</v>
      </c>
      <c r="Q34" s="19">
        <v>52</v>
      </c>
      <c r="R34" s="19">
        <v>103</v>
      </c>
      <c r="S34" s="12">
        <f>SUM(T34:U34)</f>
        <v>14415</v>
      </c>
      <c r="T34" s="20">
        <f>SUMPRODUCT(O34*Q34)</f>
        <v>4836</v>
      </c>
      <c r="U34" s="21">
        <f>SUMPRODUCT(O34*R34)</f>
        <v>9579</v>
      </c>
    </row>
    <row r="35" spans="1:26" ht="15" customHeight="1">
      <c r="A35" s="31">
        <v>24</v>
      </c>
      <c r="B35" s="11">
        <v>1076</v>
      </c>
      <c r="C35" s="19">
        <v>525</v>
      </c>
      <c r="D35" s="19">
        <v>551</v>
      </c>
      <c r="E35" s="12">
        <v>25800</v>
      </c>
      <c r="F35" s="20">
        <v>12288</v>
      </c>
      <c r="G35" s="21">
        <v>13512</v>
      </c>
      <c r="H35" s="31">
        <v>59</v>
      </c>
      <c r="I35" s="17">
        <v>993</v>
      </c>
      <c r="J35" s="19">
        <v>510</v>
      </c>
      <c r="K35" s="19">
        <v>483</v>
      </c>
      <c r="L35" s="12">
        <v>55519</v>
      </c>
      <c r="M35" s="20">
        <v>28615</v>
      </c>
      <c r="N35" s="21">
        <v>26904</v>
      </c>
      <c r="O35" s="22">
        <v>94</v>
      </c>
      <c r="P35" s="11">
        <v>99</v>
      </c>
      <c r="Q35" s="19">
        <v>30</v>
      </c>
      <c r="R35" s="19">
        <v>69</v>
      </c>
      <c r="S35" s="12">
        <f>SUM(T35:U35)</f>
        <v>9306</v>
      </c>
      <c r="T35" s="20">
        <f>SUMPRODUCT(O35*Q35)</f>
        <v>2820</v>
      </c>
      <c r="U35" s="21">
        <f>SUMPRODUCT(O35*R35)</f>
        <v>6486</v>
      </c>
    </row>
    <row r="36" spans="1:26" ht="15" customHeight="1">
      <c r="A36" s="16" t="s">
        <v>32</v>
      </c>
      <c r="B36" s="11">
        <v>5087</v>
      </c>
      <c r="C36" s="11">
        <v>2370</v>
      </c>
      <c r="D36" s="11">
        <v>2717</v>
      </c>
      <c r="E36" s="12">
        <v>136487</v>
      </c>
      <c r="F36" s="13">
        <v>63836</v>
      </c>
      <c r="G36" s="14">
        <v>72651</v>
      </c>
      <c r="H36" s="16" t="s">
        <v>39</v>
      </c>
      <c r="I36" s="17">
        <v>4180</v>
      </c>
      <c r="J36" s="11">
        <v>2129</v>
      </c>
      <c r="K36" s="11">
        <v>2051</v>
      </c>
      <c r="L36" s="12">
        <v>260158</v>
      </c>
      <c r="M36" s="13">
        <v>132214</v>
      </c>
      <c r="N36" s="14">
        <v>127944</v>
      </c>
      <c r="O36" s="16" t="s">
        <v>46</v>
      </c>
      <c r="P36" s="17">
        <v>250</v>
      </c>
      <c r="Q36" s="11">
        <v>63</v>
      </c>
      <c r="R36" s="11">
        <v>187</v>
      </c>
      <c r="S36" s="12">
        <f>SUM(S37:S41)</f>
        <v>24071</v>
      </c>
      <c r="T36" s="13">
        <f>SUM(T37:T41)</f>
        <v>6065</v>
      </c>
      <c r="U36" s="14">
        <f>SUM(U37:U41)</f>
        <v>18006</v>
      </c>
    </row>
    <row r="37" spans="1:26" ht="15" customHeight="1">
      <c r="A37" s="31">
        <v>25</v>
      </c>
      <c r="B37" s="11">
        <v>1064</v>
      </c>
      <c r="C37" s="19">
        <v>498</v>
      </c>
      <c r="D37" s="19">
        <v>566</v>
      </c>
      <c r="E37" s="12">
        <v>25825</v>
      </c>
      <c r="F37" s="20">
        <v>12350</v>
      </c>
      <c r="G37" s="21">
        <v>13475</v>
      </c>
      <c r="H37" s="31">
        <v>60</v>
      </c>
      <c r="I37" s="17">
        <v>904</v>
      </c>
      <c r="J37" s="19">
        <v>451</v>
      </c>
      <c r="K37" s="19">
        <v>453</v>
      </c>
      <c r="L37" s="12">
        <v>54360</v>
      </c>
      <c r="M37" s="20">
        <v>27480</v>
      </c>
      <c r="N37" s="21">
        <v>26880</v>
      </c>
      <c r="O37" s="22">
        <v>95</v>
      </c>
      <c r="P37" s="11">
        <v>97</v>
      </c>
      <c r="Q37" s="19">
        <v>25</v>
      </c>
      <c r="R37" s="19">
        <v>72</v>
      </c>
      <c r="S37" s="12">
        <f>SUM(T37:U37)</f>
        <v>9215</v>
      </c>
      <c r="T37" s="20">
        <f>SUMPRODUCT(O37*Q37)</f>
        <v>2375</v>
      </c>
      <c r="U37" s="21">
        <f>SUMPRODUCT(O37*R37)</f>
        <v>6840</v>
      </c>
    </row>
    <row r="38" spans="1:26" ht="15" customHeight="1">
      <c r="A38" s="31">
        <v>26</v>
      </c>
      <c r="B38" s="11">
        <v>998</v>
      </c>
      <c r="C38" s="19">
        <v>478</v>
      </c>
      <c r="D38" s="19">
        <v>520</v>
      </c>
      <c r="E38" s="12">
        <v>26286</v>
      </c>
      <c r="F38" s="20">
        <v>12012</v>
      </c>
      <c r="G38" s="21">
        <v>14274</v>
      </c>
      <c r="H38" s="31">
        <v>61</v>
      </c>
      <c r="I38" s="17">
        <v>882</v>
      </c>
      <c r="J38" s="19">
        <v>441</v>
      </c>
      <c r="K38" s="19">
        <v>441</v>
      </c>
      <c r="L38" s="12">
        <v>51850</v>
      </c>
      <c r="M38" s="20">
        <v>25681</v>
      </c>
      <c r="N38" s="21">
        <v>26169</v>
      </c>
      <c r="O38" s="22">
        <v>96</v>
      </c>
      <c r="P38" s="11">
        <v>61</v>
      </c>
      <c r="Q38" s="19">
        <v>14</v>
      </c>
      <c r="R38" s="19">
        <v>47</v>
      </c>
      <c r="S38" s="12">
        <f>SUM(T38:U38)</f>
        <v>5856</v>
      </c>
      <c r="T38" s="20">
        <f>SUMPRODUCT(O38*Q38)</f>
        <v>1344</v>
      </c>
      <c r="U38" s="21">
        <f>SUMPRODUCT(O38*R38)</f>
        <v>4512</v>
      </c>
    </row>
    <row r="39" spans="1:26" ht="15" customHeight="1">
      <c r="A39" s="31">
        <v>27</v>
      </c>
      <c r="B39" s="11">
        <v>1040</v>
      </c>
      <c r="C39" s="19">
        <v>466</v>
      </c>
      <c r="D39" s="19">
        <v>574</v>
      </c>
      <c r="E39" s="12">
        <v>28107</v>
      </c>
      <c r="F39" s="20">
        <v>13041</v>
      </c>
      <c r="G39" s="21">
        <v>15066</v>
      </c>
      <c r="H39" s="31">
        <v>62</v>
      </c>
      <c r="I39" s="17">
        <v>780</v>
      </c>
      <c r="J39" s="19">
        <v>399</v>
      </c>
      <c r="K39" s="19">
        <v>381</v>
      </c>
      <c r="L39" s="12">
        <v>50406</v>
      </c>
      <c r="M39" s="20">
        <v>25668</v>
      </c>
      <c r="N39" s="21">
        <v>24738</v>
      </c>
      <c r="O39" s="22">
        <v>97</v>
      </c>
      <c r="P39" s="11">
        <v>40</v>
      </c>
      <c r="Q39" s="19">
        <v>12</v>
      </c>
      <c r="R39" s="19">
        <v>28</v>
      </c>
      <c r="S39" s="12">
        <f>SUM(T39:U39)</f>
        <v>3880</v>
      </c>
      <c r="T39" s="20">
        <f>SUMPRODUCT(O39*Q39)</f>
        <v>1164</v>
      </c>
      <c r="U39" s="21">
        <f>SUMPRODUCT(O39*R39)</f>
        <v>2716</v>
      </c>
    </row>
    <row r="40" spans="1:26" ht="15" customHeight="1">
      <c r="A40" s="31">
        <v>28</v>
      </c>
      <c r="B40" s="11">
        <v>991</v>
      </c>
      <c r="C40" s="19">
        <v>464</v>
      </c>
      <c r="D40" s="19">
        <v>527</v>
      </c>
      <c r="E40" s="12">
        <v>26544</v>
      </c>
      <c r="F40" s="20">
        <v>12600</v>
      </c>
      <c r="G40" s="21">
        <v>13944</v>
      </c>
      <c r="H40" s="31">
        <v>63</v>
      </c>
      <c r="I40" s="17">
        <v>827</v>
      </c>
      <c r="J40" s="19">
        <v>425</v>
      </c>
      <c r="K40" s="19">
        <v>402</v>
      </c>
      <c r="L40" s="12">
        <v>53046</v>
      </c>
      <c r="M40" s="20">
        <v>27657</v>
      </c>
      <c r="N40" s="21">
        <v>25389</v>
      </c>
      <c r="O40" s="22">
        <v>98</v>
      </c>
      <c r="P40" s="11">
        <v>28</v>
      </c>
      <c r="Q40" s="19">
        <v>6</v>
      </c>
      <c r="R40" s="19">
        <v>22</v>
      </c>
      <c r="S40" s="12">
        <f>SUM(T40:U40)</f>
        <v>2744</v>
      </c>
      <c r="T40" s="20">
        <f>SUMPRODUCT(O40*Q40)</f>
        <v>588</v>
      </c>
      <c r="U40" s="21">
        <f>SUMPRODUCT(O40*R40)</f>
        <v>2156</v>
      </c>
    </row>
    <row r="41" spans="1:26" ht="15" customHeight="1">
      <c r="A41" s="31">
        <v>29</v>
      </c>
      <c r="B41" s="11">
        <v>994</v>
      </c>
      <c r="C41" s="19">
        <v>464</v>
      </c>
      <c r="D41" s="19">
        <v>530</v>
      </c>
      <c r="E41" s="12">
        <v>29725</v>
      </c>
      <c r="F41" s="20">
        <v>13833</v>
      </c>
      <c r="G41" s="21">
        <v>15892</v>
      </c>
      <c r="H41" s="31">
        <v>64</v>
      </c>
      <c r="I41" s="17">
        <v>787</v>
      </c>
      <c r="J41" s="19">
        <v>413</v>
      </c>
      <c r="K41" s="19">
        <v>374</v>
      </c>
      <c r="L41" s="12">
        <v>50496</v>
      </c>
      <c r="M41" s="20">
        <v>25728</v>
      </c>
      <c r="N41" s="21">
        <v>24768</v>
      </c>
      <c r="O41" s="22">
        <v>99</v>
      </c>
      <c r="P41" s="11">
        <v>24</v>
      </c>
      <c r="Q41" s="19">
        <v>6</v>
      </c>
      <c r="R41" s="19">
        <v>18</v>
      </c>
      <c r="S41" s="12">
        <f>SUM(T41:U41)</f>
        <v>2376</v>
      </c>
      <c r="T41" s="20">
        <f>SUMPRODUCT(O41*Q41)</f>
        <v>594</v>
      </c>
      <c r="U41" s="21">
        <f>SUMPRODUCT(O41*R41)</f>
        <v>1782</v>
      </c>
    </row>
    <row r="42" spans="1:26" ht="15" customHeight="1">
      <c r="A42" s="16" t="s">
        <v>33</v>
      </c>
      <c r="B42" s="11">
        <v>5259</v>
      </c>
      <c r="C42" s="11">
        <v>2554</v>
      </c>
      <c r="D42" s="11">
        <v>2705</v>
      </c>
      <c r="E42" s="12">
        <v>170479</v>
      </c>
      <c r="F42" s="13">
        <v>82253</v>
      </c>
      <c r="G42" s="14">
        <v>88226</v>
      </c>
      <c r="H42" s="16" t="s">
        <v>49</v>
      </c>
      <c r="I42" s="17">
        <v>4183</v>
      </c>
      <c r="J42" s="11">
        <v>2057</v>
      </c>
      <c r="K42" s="11">
        <v>2126</v>
      </c>
      <c r="L42" s="12">
        <v>284760</v>
      </c>
      <c r="M42" s="13">
        <v>140037</v>
      </c>
      <c r="N42" s="14">
        <v>144723</v>
      </c>
      <c r="O42" s="16" t="s">
        <v>50</v>
      </c>
      <c r="P42" s="11">
        <v>32</v>
      </c>
      <c r="Q42" s="17">
        <v>4</v>
      </c>
      <c r="R42" s="17">
        <v>28</v>
      </c>
      <c r="S42" s="12">
        <f>SUM(S43:S47)</f>
        <v>2217</v>
      </c>
      <c r="T42" s="13">
        <f>SUM(T43:T47)</f>
        <v>302</v>
      </c>
      <c r="U42" s="14">
        <f>SUM(U43:U47)</f>
        <v>1915</v>
      </c>
    </row>
    <row r="43" spans="1:26" ht="15" customHeight="1">
      <c r="A43" s="31">
        <v>30</v>
      </c>
      <c r="B43" s="11">
        <v>1017</v>
      </c>
      <c r="C43" s="19">
        <v>490</v>
      </c>
      <c r="D43" s="19">
        <v>527</v>
      </c>
      <c r="E43" s="12">
        <v>31140</v>
      </c>
      <c r="F43" s="20">
        <v>15060</v>
      </c>
      <c r="G43" s="21">
        <v>16080</v>
      </c>
      <c r="H43" s="31">
        <v>65</v>
      </c>
      <c r="I43" s="17">
        <v>814</v>
      </c>
      <c r="J43" s="19">
        <v>393</v>
      </c>
      <c r="K43" s="19">
        <v>421</v>
      </c>
      <c r="L43" s="12">
        <v>50310</v>
      </c>
      <c r="M43" s="20">
        <v>24765</v>
      </c>
      <c r="N43" s="21">
        <v>25545</v>
      </c>
      <c r="O43" s="22">
        <v>100</v>
      </c>
      <c r="P43" s="11">
        <v>11</v>
      </c>
      <c r="Q43" s="19">
        <v>2</v>
      </c>
      <c r="R43" s="19">
        <v>9</v>
      </c>
      <c r="S43" s="12">
        <f>SUM(T43:U43)</f>
        <v>1100</v>
      </c>
      <c r="T43" s="20">
        <f>SUMPRODUCT(O43*Q43)</f>
        <v>200</v>
      </c>
      <c r="U43" s="21">
        <f>SUMPRODUCT(O43*R43)</f>
        <v>900</v>
      </c>
    </row>
    <row r="44" spans="1:26" ht="15" customHeight="1">
      <c r="A44" s="31">
        <v>31</v>
      </c>
      <c r="B44" s="11">
        <v>1051</v>
      </c>
      <c r="C44" s="19">
        <v>524</v>
      </c>
      <c r="D44" s="19">
        <v>527</v>
      </c>
      <c r="E44" s="12">
        <v>32085</v>
      </c>
      <c r="F44" s="20">
        <v>15593</v>
      </c>
      <c r="G44" s="21">
        <v>16492</v>
      </c>
      <c r="H44" s="31">
        <v>66</v>
      </c>
      <c r="I44" s="17">
        <v>759</v>
      </c>
      <c r="J44" s="19">
        <v>391</v>
      </c>
      <c r="K44" s="19">
        <v>368</v>
      </c>
      <c r="L44" s="12">
        <v>51678</v>
      </c>
      <c r="M44" s="20">
        <v>26136</v>
      </c>
      <c r="N44" s="21">
        <v>25542</v>
      </c>
      <c r="O44" s="22">
        <v>101</v>
      </c>
      <c r="P44" s="11">
        <v>5</v>
      </c>
      <c r="Q44" s="19">
        <v>0</v>
      </c>
      <c r="R44" s="19">
        <v>5</v>
      </c>
      <c r="S44" s="12">
        <f>SUM(T44:U44)</f>
        <v>505</v>
      </c>
      <c r="T44" s="20">
        <f>SUMPRODUCT(O44*Q44)</f>
        <v>0</v>
      </c>
      <c r="U44" s="21">
        <f>SUMPRODUCT(O44*R44)</f>
        <v>505</v>
      </c>
    </row>
    <row r="45" spans="1:26" ht="15" customHeight="1">
      <c r="A45" s="31">
        <v>32</v>
      </c>
      <c r="B45" s="11">
        <v>1020</v>
      </c>
      <c r="C45" s="19">
        <v>490</v>
      </c>
      <c r="D45" s="19">
        <v>530</v>
      </c>
      <c r="E45" s="12">
        <v>33152</v>
      </c>
      <c r="F45" s="20">
        <v>16480</v>
      </c>
      <c r="G45" s="21">
        <v>16672</v>
      </c>
      <c r="H45" s="31">
        <v>67</v>
      </c>
      <c r="I45" s="17">
        <v>855</v>
      </c>
      <c r="J45" s="19">
        <v>424</v>
      </c>
      <c r="K45" s="19">
        <v>431</v>
      </c>
      <c r="L45" s="12">
        <v>56414</v>
      </c>
      <c r="M45" s="20">
        <v>27269</v>
      </c>
      <c r="N45" s="21">
        <v>29145</v>
      </c>
      <c r="O45" s="22">
        <v>102</v>
      </c>
      <c r="P45" s="11">
        <v>6</v>
      </c>
      <c r="Q45" s="19">
        <v>1</v>
      </c>
      <c r="R45" s="19">
        <v>5</v>
      </c>
      <c r="S45" s="12">
        <f>SUM(T45:U45)</f>
        <v>612</v>
      </c>
      <c r="T45" s="20">
        <f>SUMPRODUCT(O45*Q45)</f>
        <v>102</v>
      </c>
      <c r="U45" s="21">
        <f>SUMPRODUCT(O45*R45)</f>
        <v>510</v>
      </c>
    </row>
    <row r="46" spans="1:26" ht="15" customHeight="1">
      <c r="A46" s="31">
        <v>33</v>
      </c>
      <c r="B46" s="11">
        <v>1071</v>
      </c>
      <c r="C46" s="19">
        <v>518</v>
      </c>
      <c r="D46" s="19">
        <v>553</v>
      </c>
      <c r="E46" s="12">
        <v>35376</v>
      </c>
      <c r="F46" s="20">
        <v>16896</v>
      </c>
      <c r="G46" s="21">
        <v>18480</v>
      </c>
      <c r="H46" s="31">
        <v>68</v>
      </c>
      <c r="I46" s="17">
        <v>833</v>
      </c>
      <c r="J46" s="19">
        <v>402</v>
      </c>
      <c r="K46" s="19">
        <v>431</v>
      </c>
      <c r="L46" s="12">
        <v>59704</v>
      </c>
      <c r="M46" s="20">
        <v>29920</v>
      </c>
      <c r="N46" s="21">
        <v>29784</v>
      </c>
      <c r="O46" s="15" t="s">
        <v>47</v>
      </c>
      <c r="P46" s="11">
        <v>10</v>
      </c>
      <c r="Q46" s="19">
        <v>1</v>
      </c>
      <c r="R46" s="19">
        <v>9</v>
      </c>
      <c r="S46" s="12">
        <f>SUM(T46:U46)</f>
        <v>0</v>
      </c>
      <c r="T46" s="20">
        <v>0</v>
      </c>
      <c r="U46" s="21">
        <v>0</v>
      </c>
    </row>
    <row r="47" spans="1:26" ht="15" customHeight="1">
      <c r="A47" s="31">
        <v>34</v>
      </c>
      <c r="B47" s="11">
        <v>1100</v>
      </c>
      <c r="C47" s="19">
        <v>532</v>
      </c>
      <c r="D47" s="19">
        <v>568</v>
      </c>
      <c r="E47" s="12">
        <v>38726</v>
      </c>
      <c r="F47" s="20">
        <v>18224</v>
      </c>
      <c r="G47" s="21">
        <v>20502</v>
      </c>
      <c r="H47" s="31">
        <v>69</v>
      </c>
      <c r="I47" s="17">
        <v>922</v>
      </c>
      <c r="J47" s="19">
        <v>447</v>
      </c>
      <c r="K47" s="19">
        <v>475</v>
      </c>
      <c r="L47" s="12">
        <v>66654</v>
      </c>
      <c r="M47" s="20">
        <v>31947</v>
      </c>
      <c r="N47" s="21">
        <v>34707</v>
      </c>
      <c r="O47" s="15" t="s">
        <v>51</v>
      </c>
      <c r="P47" s="11">
        <v>0</v>
      </c>
      <c r="Q47" s="19">
        <v>0</v>
      </c>
      <c r="R47" s="19">
        <v>0</v>
      </c>
      <c r="S47" s="12">
        <f>SUM(T47:U47)</f>
        <v>0</v>
      </c>
      <c r="T47" s="20">
        <v>0</v>
      </c>
      <c r="U47" s="21">
        <v>0</v>
      </c>
    </row>
    <row r="48" spans="1:26">
      <c r="W48" s="2"/>
      <c r="X48" s="2"/>
      <c r="Y48" s="2"/>
      <c r="Z48" s="2"/>
    </row>
    <row r="49" spans="1:26" s="2" customFormat="1">
      <c r="A49" s="29"/>
      <c r="B49" s="30"/>
      <c r="C49" s="30"/>
      <c r="D49" s="30" t="str">
        <f t="shared" ref="A49:D54" si="2">Z3</f>
        <v>（人）</v>
      </c>
      <c r="E49" s="23"/>
      <c r="F49" s="23"/>
      <c r="G49" s="23"/>
    </row>
    <row r="50" spans="1:26" s="2" customFormat="1" ht="15.75" customHeight="1">
      <c r="A50" s="4" t="str">
        <f t="shared" si="2"/>
        <v>年齢</v>
      </c>
      <c r="B50" s="4" t="str">
        <f t="shared" si="2"/>
        <v>前月</v>
      </c>
      <c r="C50" s="4" t="str">
        <f t="shared" si="2"/>
        <v>当月</v>
      </c>
      <c r="D50" s="4" t="str">
        <f t="shared" si="2"/>
        <v>前月比</v>
      </c>
      <c r="E50" s="24"/>
      <c r="F50" s="24"/>
      <c r="G50" s="24"/>
      <c r="W50" s="1"/>
      <c r="X50" s="1"/>
      <c r="Y50" s="1"/>
      <c r="Z50" s="1"/>
    </row>
    <row r="51" spans="1:26">
      <c r="A51" s="16" t="str">
        <f t="shared" si="2"/>
        <v>0-14</v>
      </c>
      <c r="B51" s="11">
        <f>X5</f>
        <v>9748</v>
      </c>
      <c r="C51" s="11">
        <f t="shared" si="2"/>
        <v>9845</v>
      </c>
      <c r="D51" s="11">
        <f t="shared" si="2"/>
        <v>97</v>
      </c>
    </row>
    <row r="52" spans="1:26">
      <c r="A52" s="16" t="str">
        <f t="shared" si="2"/>
        <v>15-64</v>
      </c>
      <c r="B52" s="11">
        <f t="shared" si="2"/>
        <v>53337</v>
      </c>
      <c r="C52" s="11">
        <f t="shared" si="2"/>
        <v>53523</v>
      </c>
      <c r="D52" s="11">
        <f t="shared" si="2"/>
        <v>186</v>
      </c>
    </row>
    <row r="53" spans="1:26">
      <c r="A53" s="16" t="str">
        <f t="shared" si="2"/>
        <v>65-</v>
      </c>
      <c r="B53" s="11">
        <f t="shared" si="2"/>
        <v>19815</v>
      </c>
      <c r="C53" s="11">
        <f t="shared" si="2"/>
        <v>19929</v>
      </c>
      <c r="D53" s="11">
        <f t="shared" si="2"/>
        <v>114</v>
      </c>
    </row>
    <row r="54" spans="1:26">
      <c r="A54" s="16" t="str">
        <f t="shared" si="2"/>
        <v>計</v>
      </c>
      <c r="B54" s="11">
        <f t="shared" si="2"/>
        <v>82900</v>
      </c>
      <c r="C54" s="11">
        <f t="shared" si="2"/>
        <v>83297</v>
      </c>
      <c r="D54" s="11">
        <f t="shared" si="2"/>
        <v>397</v>
      </c>
    </row>
  </sheetData>
  <mergeCells count="3">
    <mergeCell ref="A1:R1"/>
    <mergeCell ref="O3:Q3"/>
    <mergeCell ref="H5:R5"/>
  </mergeCells>
  <phoneticPr fontId="2"/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4"/>
  <sheetViews>
    <sheetView tabSelected="1" workbookViewId="0">
      <selection sqref="A1:R1"/>
    </sheetView>
  </sheetViews>
  <sheetFormatPr defaultRowHeight="13.5"/>
  <cols>
    <col min="1" max="1" width="7.125" style="2" bestFit="1" customWidth="1"/>
    <col min="2" max="2" width="7.125" style="1" customWidth="1"/>
    <col min="3" max="4" width="6.5" style="1" bestFit="1" customWidth="1"/>
    <col min="5" max="7" width="6.5" style="1" hidden="1" customWidth="1"/>
    <col min="8" max="8" width="7.125" style="2" bestFit="1" customWidth="1"/>
    <col min="9" max="9" width="7.125" style="1" customWidth="1"/>
    <col min="10" max="11" width="6.5" style="1" customWidth="1"/>
    <col min="12" max="14" width="6.5" style="1" hidden="1" customWidth="1"/>
    <col min="15" max="16" width="7.125" style="1" customWidth="1"/>
    <col min="17" max="18" width="6.5" style="1" customWidth="1"/>
    <col min="19" max="21" width="6.5" style="1" hidden="1" customWidth="1"/>
    <col min="22" max="23" width="7.125" style="1" customWidth="1"/>
    <col min="24" max="25" width="5.25" style="1" bestFit="1" customWidth="1"/>
    <col min="26" max="26" width="6" style="1" bestFit="1" customWidth="1"/>
    <col min="27" max="254" width="9" style="1"/>
    <col min="255" max="255" width="7.125" style="1" bestFit="1" customWidth="1"/>
    <col min="256" max="256" width="7.125" style="1" customWidth="1"/>
    <col min="257" max="258" width="6.5" style="1" bestFit="1" customWidth="1"/>
    <col min="259" max="261" width="0" style="1" hidden="1" customWidth="1"/>
    <col min="262" max="262" width="7.125" style="1" bestFit="1" customWidth="1"/>
    <col min="263" max="263" width="7.125" style="1" customWidth="1"/>
    <col min="264" max="265" width="6.5" style="1" customWidth="1"/>
    <col min="266" max="268" width="0" style="1" hidden="1" customWidth="1"/>
    <col min="269" max="270" width="7.125" style="1" customWidth="1"/>
    <col min="271" max="272" width="6.5" style="1" customWidth="1"/>
    <col min="273" max="275" width="0" style="1" hidden="1" customWidth="1"/>
    <col min="276" max="279" width="7.125" style="1" customWidth="1"/>
    <col min="280" max="510" width="9" style="1"/>
    <col min="511" max="511" width="7.125" style="1" bestFit="1" customWidth="1"/>
    <col min="512" max="512" width="7.125" style="1" customWidth="1"/>
    <col min="513" max="514" width="6.5" style="1" bestFit="1" customWidth="1"/>
    <col min="515" max="517" width="0" style="1" hidden="1" customWidth="1"/>
    <col min="518" max="518" width="7.125" style="1" bestFit="1" customWidth="1"/>
    <col min="519" max="519" width="7.125" style="1" customWidth="1"/>
    <col min="520" max="521" width="6.5" style="1" customWidth="1"/>
    <col min="522" max="524" width="0" style="1" hidden="1" customWidth="1"/>
    <col min="525" max="526" width="7.125" style="1" customWidth="1"/>
    <col min="527" max="528" width="6.5" style="1" customWidth="1"/>
    <col min="529" max="531" width="0" style="1" hidden="1" customWidth="1"/>
    <col min="532" max="535" width="7.125" style="1" customWidth="1"/>
    <col min="536" max="766" width="9" style="1"/>
    <col min="767" max="767" width="7.125" style="1" bestFit="1" customWidth="1"/>
    <col min="768" max="768" width="7.125" style="1" customWidth="1"/>
    <col min="769" max="770" width="6.5" style="1" bestFit="1" customWidth="1"/>
    <col min="771" max="773" width="0" style="1" hidden="1" customWidth="1"/>
    <col min="774" max="774" width="7.125" style="1" bestFit="1" customWidth="1"/>
    <col min="775" max="775" width="7.125" style="1" customWidth="1"/>
    <col min="776" max="777" width="6.5" style="1" customWidth="1"/>
    <col min="778" max="780" width="0" style="1" hidden="1" customWidth="1"/>
    <col min="781" max="782" width="7.125" style="1" customWidth="1"/>
    <col min="783" max="784" width="6.5" style="1" customWidth="1"/>
    <col min="785" max="787" width="0" style="1" hidden="1" customWidth="1"/>
    <col min="788" max="791" width="7.125" style="1" customWidth="1"/>
    <col min="792" max="1022" width="9" style="1"/>
    <col min="1023" max="1023" width="7.125" style="1" bestFit="1" customWidth="1"/>
    <col min="1024" max="1024" width="7.125" style="1" customWidth="1"/>
    <col min="1025" max="1026" width="6.5" style="1" bestFit="1" customWidth="1"/>
    <col min="1027" max="1029" width="0" style="1" hidden="1" customWidth="1"/>
    <col min="1030" max="1030" width="7.125" style="1" bestFit="1" customWidth="1"/>
    <col min="1031" max="1031" width="7.125" style="1" customWidth="1"/>
    <col min="1032" max="1033" width="6.5" style="1" customWidth="1"/>
    <col min="1034" max="1036" width="0" style="1" hidden="1" customWidth="1"/>
    <col min="1037" max="1038" width="7.125" style="1" customWidth="1"/>
    <col min="1039" max="1040" width="6.5" style="1" customWidth="1"/>
    <col min="1041" max="1043" width="0" style="1" hidden="1" customWidth="1"/>
    <col min="1044" max="1047" width="7.125" style="1" customWidth="1"/>
    <col min="1048" max="1278" width="9" style="1"/>
    <col min="1279" max="1279" width="7.125" style="1" bestFit="1" customWidth="1"/>
    <col min="1280" max="1280" width="7.125" style="1" customWidth="1"/>
    <col min="1281" max="1282" width="6.5" style="1" bestFit="1" customWidth="1"/>
    <col min="1283" max="1285" width="0" style="1" hidden="1" customWidth="1"/>
    <col min="1286" max="1286" width="7.125" style="1" bestFit="1" customWidth="1"/>
    <col min="1287" max="1287" width="7.125" style="1" customWidth="1"/>
    <col min="1288" max="1289" width="6.5" style="1" customWidth="1"/>
    <col min="1290" max="1292" width="0" style="1" hidden="1" customWidth="1"/>
    <col min="1293" max="1294" width="7.125" style="1" customWidth="1"/>
    <col min="1295" max="1296" width="6.5" style="1" customWidth="1"/>
    <col min="1297" max="1299" width="0" style="1" hidden="1" customWidth="1"/>
    <col min="1300" max="1303" width="7.125" style="1" customWidth="1"/>
    <col min="1304" max="1534" width="9" style="1"/>
    <col min="1535" max="1535" width="7.125" style="1" bestFit="1" customWidth="1"/>
    <col min="1536" max="1536" width="7.125" style="1" customWidth="1"/>
    <col min="1537" max="1538" width="6.5" style="1" bestFit="1" customWidth="1"/>
    <col min="1539" max="1541" width="0" style="1" hidden="1" customWidth="1"/>
    <col min="1542" max="1542" width="7.125" style="1" bestFit="1" customWidth="1"/>
    <col min="1543" max="1543" width="7.125" style="1" customWidth="1"/>
    <col min="1544" max="1545" width="6.5" style="1" customWidth="1"/>
    <col min="1546" max="1548" width="0" style="1" hidden="1" customWidth="1"/>
    <col min="1549" max="1550" width="7.125" style="1" customWidth="1"/>
    <col min="1551" max="1552" width="6.5" style="1" customWidth="1"/>
    <col min="1553" max="1555" width="0" style="1" hidden="1" customWidth="1"/>
    <col min="1556" max="1559" width="7.125" style="1" customWidth="1"/>
    <col min="1560" max="1790" width="9" style="1"/>
    <col min="1791" max="1791" width="7.125" style="1" bestFit="1" customWidth="1"/>
    <col min="1792" max="1792" width="7.125" style="1" customWidth="1"/>
    <col min="1793" max="1794" width="6.5" style="1" bestFit="1" customWidth="1"/>
    <col min="1795" max="1797" width="0" style="1" hidden="1" customWidth="1"/>
    <col min="1798" max="1798" width="7.125" style="1" bestFit="1" customWidth="1"/>
    <col min="1799" max="1799" width="7.125" style="1" customWidth="1"/>
    <col min="1800" max="1801" width="6.5" style="1" customWidth="1"/>
    <col min="1802" max="1804" width="0" style="1" hidden="1" customWidth="1"/>
    <col min="1805" max="1806" width="7.125" style="1" customWidth="1"/>
    <col min="1807" max="1808" width="6.5" style="1" customWidth="1"/>
    <col min="1809" max="1811" width="0" style="1" hidden="1" customWidth="1"/>
    <col min="1812" max="1815" width="7.125" style="1" customWidth="1"/>
    <col min="1816" max="2046" width="9" style="1"/>
    <col min="2047" max="2047" width="7.125" style="1" bestFit="1" customWidth="1"/>
    <col min="2048" max="2048" width="7.125" style="1" customWidth="1"/>
    <col min="2049" max="2050" width="6.5" style="1" bestFit="1" customWidth="1"/>
    <col min="2051" max="2053" width="0" style="1" hidden="1" customWidth="1"/>
    <col min="2054" max="2054" width="7.125" style="1" bestFit="1" customWidth="1"/>
    <col min="2055" max="2055" width="7.125" style="1" customWidth="1"/>
    <col min="2056" max="2057" width="6.5" style="1" customWidth="1"/>
    <col min="2058" max="2060" width="0" style="1" hidden="1" customWidth="1"/>
    <col min="2061" max="2062" width="7.125" style="1" customWidth="1"/>
    <col min="2063" max="2064" width="6.5" style="1" customWidth="1"/>
    <col min="2065" max="2067" width="0" style="1" hidden="1" customWidth="1"/>
    <col min="2068" max="2071" width="7.125" style="1" customWidth="1"/>
    <col min="2072" max="2302" width="9" style="1"/>
    <col min="2303" max="2303" width="7.125" style="1" bestFit="1" customWidth="1"/>
    <col min="2304" max="2304" width="7.125" style="1" customWidth="1"/>
    <col min="2305" max="2306" width="6.5" style="1" bestFit="1" customWidth="1"/>
    <col min="2307" max="2309" width="0" style="1" hidden="1" customWidth="1"/>
    <col min="2310" max="2310" width="7.125" style="1" bestFit="1" customWidth="1"/>
    <col min="2311" max="2311" width="7.125" style="1" customWidth="1"/>
    <col min="2312" max="2313" width="6.5" style="1" customWidth="1"/>
    <col min="2314" max="2316" width="0" style="1" hidden="1" customWidth="1"/>
    <col min="2317" max="2318" width="7.125" style="1" customWidth="1"/>
    <col min="2319" max="2320" width="6.5" style="1" customWidth="1"/>
    <col min="2321" max="2323" width="0" style="1" hidden="1" customWidth="1"/>
    <col min="2324" max="2327" width="7.125" style="1" customWidth="1"/>
    <col min="2328" max="2558" width="9" style="1"/>
    <col min="2559" max="2559" width="7.125" style="1" bestFit="1" customWidth="1"/>
    <col min="2560" max="2560" width="7.125" style="1" customWidth="1"/>
    <col min="2561" max="2562" width="6.5" style="1" bestFit="1" customWidth="1"/>
    <col min="2563" max="2565" width="0" style="1" hidden="1" customWidth="1"/>
    <col min="2566" max="2566" width="7.125" style="1" bestFit="1" customWidth="1"/>
    <col min="2567" max="2567" width="7.125" style="1" customWidth="1"/>
    <col min="2568" max="2569" width="6.5" style="1" customWidth="1"/>
    <col min="2570" max="2572" width="0" style="1" hidden="1" customWidth="1"/>
    <col min="2573" max="2574" width="7.125" style="1" customWidth="1"/>
    <col min="2575" max="2576" width="6.5" style="1" customWidth="1"/>
    <col min="2577" max="2579" width="0" style="1" hidden="1" customWidth="1"/>
    <col min="2580" max="2583" width="7.125" style="1" customWidth="1"/>
    <col min="2584" max="2814" width="9" style="1"/>
    <col min="2815" max="2815" width="7.125" style="1" bestFit="1" customWidth="1"/>
    <col min="2816" max="2816" width="7.125" style="1" customWidth="1"/>
    <col min="2817" max="2818" width="6.5" style="1" bestFit="1" customWidth="1"/>
    <col min="2819" max="2821" width="0" style="1" hidden="1" customWidth="1"/>
    <col min="2822" max="2822" width="7.125" style="1" bestFit="1" customWidth="1"/>
    <col min="2823" max="2823" width="7.125" style="1" customWidth="1"/>
    <col min="2824" max="2825" width="6.5" style="1" customWidth="1"/>
    <col min="2826" max="2828" width="0" style="1" hidden="1" customWidth="1"/>
    <col min="2829" max="2830" width="7.125" style="1" customWidth="1"/>
    <col min="2831" max="2832" width="6.5" style="1" customWidth="1"/>
    <col min="2833" max="2835" width="0" style="1" hidden="1" customWidth="1"/>
    <col min="2836" max="2839" width="7.125" style="1" customWidth="1"/>
    <col min="2840" max="3070" width="9" style="1"/>
    <col min="3071" max="3071" width="7.125" style="1" bestFit="1" customWidth="1"/>
    <col min="3072" max="3072" width="7.125" style="1" customWidth="1"/>
    <col min="3073" max="3074" width="6.5" style="1" bestFit="1" customWidth="1"/>
    <col min="3075" max="3077" width="0" style="1" hidden="1" customWidth="1"/>
    <col min="3078" max="3078" width="7.125" style="1" bestFit="1" customWidth="1"/>
    <col min="3079" max="3079" width="7.125" style="1" customWidth="1"/>
    <col min="3080" max="3081" width="6.5" style="1" customWidth="1"/>
    <col min="3082" max="3084" width="0" style="1" hidden="1" customWidth="1"/>
    <col min="3085" max="3086" width="7.125" style="1" customWidth="1"/>
    <col min="3087" max="3088" width="6.5" style="1" customWidth="1"/>
    <col min="3089" max="3091" width="0" style="1" hidden="1" customWidth="1"/>
    <col min="3092" max="3095" width="7.125" style="1" customWidth="1"/>
    <col min="3096" max="3326" width="9" style="1"/>
    <col min="3327" max="3327" width="7.125" style="1" bestFit="1" customWidth="1"/>
    <col min="3328" max="3328" width="7.125" style="1" customWidth="1"/>
    <col min="3329" max="3330" width="6.5" style="1" bestFit="1" customWidth="1"/>
    <col min="3331" max="3333" width="0" style="1" hidden="1" customWidth="1"/>
    <col min="3334" max="3334" width="7.125" style="1" bestFit="1" customWidth="1"/>
    <col min="3335" max="3335" width="7.125" style="1" customWidth="1"/>
    <col min="3336" max="3337" width="6.5" style="1" customWidth="1"/>
    <col min="3338" max="3340" width="0" style="1" hidden="1" customWidth="1"/>
    <col min="3341" max="3342" width="7.125" style="1" customWidth="1"/>
    <col min="3343" max="3344" width="6.5" style="1" customWidth="1"/>
    <col min="3345" max="3347" width="0" style="1" hidden="1" customWidth="1"/>
    <col min="3348" max="3351" width="7.125" style="1" customWidth="1"/>
    <col min="3352" max="3582" width="9" style="1"/>
    <col min="3583" max="3583" width="7.125" style="1" bestFit="1" customWidth="1"/>
    <col min="3584" max="3584" width="7.125" style="1" customWidth="1"/>
    <col min="3585" max="3586" width="6.5" style="1" bestFit="1" customWidth="1"/>
    <col min="3587" max="3589" width="0" style="1" hidden="1" customWidth="1"/>
    <col min="3590" max="3590" width="7.125" style="1" bestFit="1" customWidth="1"/>
    <col min="3591" max="3591" width="7.125" style="1" customWidth="1"/>
    <col min="3592" max="3593" width="6.5" style="1" customWidth="1"/>
    <col min="3594" max="3596" width="0" style="1" hidden="1" customWidth="1"/>
    <col min="3597" max="3598" width="7.125" style="1" customWidth="1"/>
    <col min="3599" max="3600" width="6.5" style="1" customWidth="1"/>
    <col min="3601" max="3603" width="0" style="1" hidden="1" customWidth="1"/>
    <col min="3604" max="3607" width="7.125" style="1" customWidth="1"/>
    <col min="3608" max="3838" width="9" style="1"/>
    <col min="3839" max="3839" width="7.125" style="1" bestFit="1" customWidth="1"/>
    <col min="3840" max="3840" width="7.125" style="1" customWidth="1"/>
    <col min="3841" max="3842" width="6.5" style="1" bestFit="1" customWidth="1"/>
    <col min="3843" max="3845" width="0" style="1" hidden="1" customWidth="1"/>
    <col min="3846" max="3846" width="7.125" style="1" bestFit="1" customWidth="1"/>
    <col min="3847" max="3847" width="7.125" style="1" customWidth="1"/>
    <col min="3848" max="3849" width="6.5" style="1" customWidth="1"/>
    <col min="3850" max="3852" width="0" style="1" hidden="1" customWidth="1"/>
    <col min="3853" max="3854" width="7.125" style="1" customWidth="1"/>
    <col min="3855" max="3856" width="6.5" style="1" customWidth="1"/>
    <col min="3857" max="3859" width="0" style="1" hidden="1" customWidth="1"/>
    <col min="3860" max="3863" width="7.125" style="1" customWidth="1"/>
    <col min="3864" max="4094" width="9" style="1"/>
    <col min="4095" max="4095" width="7.125" style="1" bestFit="1" customWidth="1"/>
    <col min="4096" max="4096" width="7.125" style="1" customWidth="1"/>
    <col min="4097" max="4098" width="6.5" style="1" bestFit="1" customWidth="1"/>
    <col min="4099" max="4101" width="0" style="1" hidden="1" customWidth="1"/>
    <col min="4102" max="4102" width="7.125" style="1" bestFit="1" customWidth="1"/>
    <col min="4103" max="4103" width="7.125" style="1" customWidth="1"/>
    <col min="4104" max="4105" width="6.5" style="1" customWidth="1"/>
    <col min="4106" max="4108" width="0" style="1" hidden="1" customWidth="1"/>
    <col min="4109" max="4110" width="7.125" style="1" customWidth="1"/>
    <col min="4111" max="4112" width="6.5" style="1" customWidth="1"/>
    <col min="4113" max="4115" width="0" style="1" hidden="1" customWidth="1"/>
    <col min="4116" max="4119" width="7.125" style="1" customWidth="1"/>
    <col min="4120" max="4350" width="9" style="1"/>
    <col min="4351" max="4351" width="7.125" style="1" bestFit="1" customWidth="1"/>
    <col min="4352" max="4352" width="7.125" style="1" customWidth="1"/>
    <col min="4353" max="4354" width="6.5" style="1" bestFit="1" customWidth="1"/>
    <col min="4355" max="4357" width="0" style="1" hidden="1" customWidth="1"/>
    <col min="4358" max="4358" width="7.125" style="1" bestFit="1" customWidth="1"/>
    <col min="4359" max="4359" width="7.125" style="1" customWidth="1"/>
    <col min="4360" max="4361" width="6.5" style="1" customWidth="1"/>
    <col min="4362" max="4364" width="0" style="1" hidden="1" customWidth="1"/>
    <col min="4365" max="4366" width="7.125" style="1" customWidth="1"/>
    <col min="4367" max="4368" width="6.5" style="1" customWidth="1"/>
    <col min="4369" max="4371" width="0" style="1" hidden="1" customWidth="1"/>
    <col min="4372" max="4375" width="7.125" style="1" customWidth="1"/>
    <col min="4376" max="4606" width="9" style="1"/>
    <col min="4607" max="4607" width="7.125" style="1" bestFit="1" customWidth="1"/>
    <col min="4608" max="4608" width="7.125" style="1" customWidth="1"/>
    <col min="4609" max="4610" width="6.5" style="1" bestFit="1" customWidth="1"/>
    <col min="4611" max="4613" width="0" style="1" hidden="1" customWidth="1"/>
    <col min="4614" max="4614" width="7.125" style="1" bestFit="1" customWidth="1"/>
    <col min="4615" max="4615" width="7.125" style="1" customWidth="1"/>
    <col min="4616" max="4617" width="6.5" style="1" customWidth="1"/>
    <col min="4618" max="4620" width="0" style="1" hidden="1" customWidth="1"/>
    <col min="4621" max="4622" width="7.125" style="1" customWidth="1"/>
    <col min="4623" max="4624" width="6.5" style="1" customWidth="1"/>
    <col min="4625" max="4627" width="0" style="1" hidden="1" customWidth="1"/>
    <col min="4628" max="4631" width="7.125" style="1" customWidth="1"/>
    <col min="4632" max="4862" width="9" style="1"/>
    <col min="4863" max="4863" width="7.125" style="1" bestFit="1" customWidth="1"/>
    <col min="4864" max="4864" width="7.125" style="1" customWidth="1"/>
    <col min="4865" max="4866" width="6.5" style="1" bestFit="1" customWidth="1"/>
    <col min="4867" max="4869" width="0" style="1" hidden="1" customWidth="1"/>
    <col min="4870" max="4870" width="7.125" style="1" bestFit="1" customWidth="1"/>
    <col min="4871" max="4871" width="7.125" style="1" customWidth="1"/>
    <col min="4872" max="4873" width="6.5" style="1" customWidth="1"/>
    <col min="4874" max="4876" width="0" style="1" hidden="1" customWidth="1"/>
    <col min="4877" max="4878" width="7.125" style="1" customWidth="1"/>
    <col min="4879" max="4880" width="6.5" style="1" customWidth="1"/>
    <col min="4881" max="4883" width="0" style="1" hidden="1" customWidth="1"/>
    <col min="4884" max="4887" width="7.125" style="1" customWidth="1"/>
    <col min="4888" max="5118" width="9" style="1"/>
    <col min="5119" max="5119" width="7.125" style="1" bestFit="1" customWidth="1"/>
    <col min="5120" max="5120" width="7.125" style="1" customWidth="1"/>
    <col min="5121" max="5122" width="6.5" style="1" bestFit="1" customWidth="1"/>
    <col min="5123" max="5125" width="0" style="1" hidden="1" customWidth="1"/>
    <col min="5126" max="5126" width="7.125" style="1" bestFit="1" customWidth="1"/>
    <col min="5127" max="5127" width="7.125" style="1" customWidth="1"/>
    <col min="5128" max="5129" width="6.5" style="1" customWidth="1"/>
    <col min="5130" max="5132" width="0" style="1" hidden="1" customWidth="1"/>
    <col min="5133" max="5134" width="7.125" style="1" customWidth="1"/>
    <col min="5135" max="5136" width="6.5" style="1" customWidth="1"/>
    <col min="5137" max="5139" width="0" style="1" hidden="1" customWidth="1"/>
    <col min="5140" max="5143" width="7.125" style="1" customWidth="1"/>
    <col min="5144" max="5374" width="9" style="1"/>
    <col min="5375" max="5375" width="7.125" style="1" bestFit="1" customWidth="1"/>
    <col min="5376" max="5376" width="7.125" style="1" customWidth="1"/>
    <col min="5377" max="5378" width="6.5" style="1" bestFit="1" customWidth="1"/>
    <col min="5379" max="5381" width="0" style="1" hidden="1" customWidth="1"/>
    <col min="5382" max="5382" width="7.125" style="1" bestFit="1" customWidth="1"/>
    <col min="5383" max="5383" width="7.125" style="1" customWidth="1"/>
    <col min="5384" max="5385" width="6.5" style="1" customWidth="1"/>
    <col min="5386" max="5388" width="0" style="1" hidden="1" customWidth="1"/>
    <col min="5389" max="5390" width="7.125" style="1" customWidth="1"/>
    <col min="5391" max="5392" width="6.5" style="1" customWidth="1"/>
    <col min="5393" max="5395" width="0" style="1" hidden="1" customWidth="1"/>
    <col min="5396" max="5399" width="7.125" style="1" customWidth="1"/>
    <col min="5400" max="5630" width="9" style="1"/>
    <col min="5631" max="5631" width="7.125" style="1" bestFit="1" customWidth="1"/>
    <col min="5632" max="5632" width="7.125" style="1" customWidth="1"/>
    <col min="5633" max="5634" width="6.5" style="1" bestFit="1" customWidth="1"/>
    <col min="5635" max="5637" width="0" style="1" hidden="1" customWidth="1"/>
    <col min="5638" max="5638" width="7.125" style="1" bestFit="1" customWidth="1"/>
    <col min="5639" max="5639" width="7.125" style="1" customWidth="1"/>
    <col min="5640" max="5641" width="6.5" style="1" customWidth="1"/>
    <col min="5642" max="5644" width="0" style="1" hidden="1" customWidth="1"/>
    <col min="5645" max="5646" width="7.125" style="1" customWidth="1"/>
    <col min="5647" max="5648" width="6.5" style="1" customWidth="1"/>
    <col min="5649" max="5651" width="0" style="1" hidden="1" customWidth="1"/>
    <col min="5652" max="5655" width="7.125" style="1" customWidth="1"/>
    <col min="5656" max="5886" width="9" style="1"/>
    <col min="5887" max="5887" width="7.125" style="1" bestFit="1" customWidth="1"/>
    <col min="5888" max="5888" width="7.125" style="1" customWidth="1"/>
    <col min="5889" max="5890" width="6.5" style="1" bestFit="1" customWidth="1"/>
    <col min="5891" max="5893" width="0" style="1" hidden="1" customWidth="1"/>
    <col min="5894" max="5894" width="7.125" style="1" bestFit="1" customWidth="1"/>
    <col min="5895" max="5895" width="7.125" style="1" customWidth="1"/>
    <col min="5896" max="5897" width="6.5" style="1" customWidth="1"/>
    <col min="5898" max="5900" width="0" style="1" hidden="1" customWidth="1"/>
    <col min="5901" max="5902" width="7.125" style="1" customWidth="1"/>
    <col min="5903" max="5904" width="6.5" style="1" customWidth="1"/>
    <col min="5905" max="5907" width="0" style="1" hidden="1" customWidth="1"/>
    <col min="5908" max="5911" width="7.125" style="1" customWidth="1"/>
    <col min="5912" max="6142" width="9" style="1"/>
    <col min="6143" max="6143" width="7.125" style="1" bestFit="1" customWidth="1"/>
    <col min="6144" max="6144" width="7.125" style="1" customWidth="1"/>
    <col min="6145" max="6146" width="6.5" style="1" bestFit="1" customWidth="1"/>
    <col min="6147" max="6149" width="0" style="1" hidden="1" customWidth="1"/>
    <col min="6150" max="6150" width="7.125" style="1" bestFit="1" customWidth="1"/>
    <col min="6151" max="6151" width="7.125" style="1" customWidth="1"/>
    <col min="6152" max="6153" width="6.5" style="1" customWidth="1"/>
    <col min="6154" max="6156" width="0" style="1" hidden="1" customWidth="1"/>
    <col min="6157" max="6158" width="7.125" style="1" customWidth="1"/>
    <col min="6159" max="6160" width="6.5" style="1" customWidth="1"/>
    <col min="6161" max="6163" width="0" style="1" hidden="1" customWidth="1"/>
    <col min="6164" max="6167" width="7.125" style="1" customWidth="1"/>
    <col min="6168" max="6398" width="9" style="1"/>
    <col min="6399" max="6399" width="7.125" style="1" bestFit="1" customWidth="1"/>
    <col min="6400" max="6400" width="7.125" style="1" customWidth="1"/>
    <col min="6401" max="6402" width="6.5" style="1" bestFit="1" customWidth="1"/>
    <col min="6403" max="6405" width="0" style="1" hidden="1" customWidth="1"/>
    <col min="6406" max="6406" width="7.125" style="1" bestFit="1" customWidth="1"/>
    <col min="6407" max="6407" width="7.125" style="1" customWidth="1"/>
    <col min="6408" max="6409" width="6.5" style="1" customWidth="1"/>
    <col min="6410" max="6412" width="0" style="1" hidden="1" customWidth="1"/>
    <col min="6413" max="6414" width="7.125" style="1" customWidth="1"/>
    <col min="6415" max="6416" width="6.5" style="1" customWidth="1"/>
    <col min="6417" max="6419" width="0" style="1" hidden="1" customWidth="1"/>
    <col min="6420" max="6423" width="7.125" style="1" customWidth="1"/>
    <col min="6424" max="6654" width="9" style="1"/>
    <col min="6655" max="6655" width="7.125" style="1" bestFit="1" customWidth="1"/>
    <col min="6656" max="6656" width="7.125" style="1" customWidth="1"/>
    <col min="6657" max="6658" width="6.5" style="1" bestFit="1" customWidth="1"/>
    <col min="6659" max="6661" width="0" style="1" hidden="1" customWidth="1"/>
    <col min="6662" max="6662" width="7.125" style="1" bestFit="1" customWidth="1"/>
    <col min="6663" max="6663" width="7.125" style="1" customWidth="1"/>
    <col min="6664" max="6665" width="6.5" style="1" customWidth="1"/>
    <col min="6666" max="6668" width="0" style="1" hidden="1" customWidth="1"/>
    <col min="6669" max="6670" width="7.125" style="1" customWidth="1"/>
    <col min="6671" max="6672" width="6.5" style="1" customWidth="1"/>
    <col min="6673" max="6675" width="0" style="1" hidden="1" customWidth="1"/>
    <col min="6676" max="6679" width="7.125" style="1" customWidth="1"/>
    <col min="6680" max="6910" width="9" style="1"/>
    <col min="6911" max="6911" width="7.125" style="1" bestFit="1" customWidth="1"/>
    <col min="6912" max="6912" width="7.125" style="1" customWidth="1"/>
    <col min="6913" max="6914" width="6.5" style="1" bestFit="1" customWidth="1"/>
    <col min="6915" max="6917" width="0" style="1" hidden="1" customWidth="1"/>
    <col min="6918" max="6918" width="7.125" style="1" bestFit="1" customWidth="1"/>
    <col min="6919" max="6919" width="7.125" style="1" customWidth="1"/>
    <col min="6920" max="6921" width="6.5" style="1" customWidth="1"/>
    <col min="6922" max="6924" width="0" style="1" hidden="1" customWidth="1"/>
    <col min="6925" max="6926" width="7.125" style="1" customWidth="1"/>
    <col min="6927" max="6928" width="6.5" style="1" customWidth="1"/>
    <col min="6929" max="6931" width="0" style="1" hidden="1" customWidth="1"/>
    <col min="6932" max="6935" width="7.125" style="1" customWidth="1"/>
    <col min="6936" max="7166" width="9" style="1"/>
    <col min="7167" max="7167" width="7.125" style="1" bestFit="1" customWidth="1"/>
    <col min="7168" max="7168" width="7.125" style="1" customWidth="1"/>
    <col min="7169" max="7170" width="6.5" style="1" bestFit="1" customWidth="1"/>
    <col min="7171" max="7173" width="0" style="1" hidden="1" customWidth="1"/>
    <col min="7174" max="7174" width="7.125" style="1" bestFit="1" customWidth="1"/>
    <col min="7175" max="7175" width="7.125" style="1" customWidth="1"/>
    <col min="7176" max="7177" width="6.5" style="1" customWidth="1"/>
    <col min="7178" max="7180" width="0" style="1" hidden="1" customWidth="1"/>
    <col min="7181" max="7182" width="7.125" style="1" customWidth="1"/>
    <col min="7183" max="7184" width="6.5" style="1" customWidth="1"/>
    <col min="7185" max="7187" width="0" style="1" hidden="1" customWidth="1"/>
    <col min="7188" max="7191" width="7.125" style="1" customWidth="1"/>
    <col min="7192" max="7422" width="9" style="1"/>
    <col min="7423" max="7423" width="7.125" style="1" bestFit="1" customWidth="1"/>
    <col min="7424" max="7424" width="7.125" style="1" customWidth="1"/>
    <col min="7425" max="7426" width="6.5" style="1" bestFit="1" customWidth="1"/>
    <col min="7427" max="7429" width="0" style="1" hidden="1" customWidth="1"/>
    <col min="7430" max="7430" width="7.125" style="1" bestFit="1" customWidth="1"/>
    <col min="7431" max="7431" width="7.125" style="1" customWidth="1"/>
    <col min="7432" max="7433" width="6.5" style="1" customWidth="1"/>
    <col min="7434" max="7436" width="0" style="1" hidden="1" customWidth="1"/>
    <col min="7437" max="7438" width="7.125" style="1" customWidth="1"/>
    <col min="7439" max="7440" width="6.5" style="1" customWidth="1"/>
    <col min="7441" max="7443" width="0" style="1" hidden="1" customWidth="1"/>
    <col min="7444" max="7447" width="7.125" style="1" customWidth="1"/>
    <col min="7448" max="7678" width="9" style="1"/>
    <col min="7679" max="7679" width="7.125" style="1" bestFit="1" customWidth="1"/>
    <col min="7680" max="7680" width="7.125" style="1" customWidth="1"/>
    <col min="7681" max="7682" width="6.5" style="1" bestFit="1" customWidth="1"/>
    <col min="7683" max="7685" width="0" style="1" hidden="1" customWidth="1"/>
    <col min="7686" max="7686" width="7.125" style="1" bestFit="1" customWidth="1"/>
    <col min="7687" max="7687" width="7.125" style="1" customWidth="1"/>
    <col min="7688" max="7689" width="6.5" style="1" customWidth="1"/>
    <col min="7690" max="7692" width="0" style="1" hidden="1" customWidth="1"/>
    <col min="7693" max="7694" width="7.125" style="1" customWidth="1"/>
    <col min="7695" max="7696" width="6.5" style="1" customWidth="1"/>
    <col min="7697" max="7699" width="0" style="1" hidden="1" customWidth="1"/>
    <col min="7700" max="7703" width="7.125" style="1" customWidth="1"/>
    <col min="7704" max="7934" width="9" style="1"/>
    <col min="7935" max="7935" width="7.125" style="1" bestFit="1" customWidth="1"/>
    <col min="7936" max="7936" width="7.125" style="1" customWidth="1"/>
    <col min="7937" max="7938" width="6.5" style="1" bestFit="1" customWidth="1"/>
    <col min="7939" max="7941" width="0" style="1" hidden="1" customWidth="1"/>
    <col min="7942" max="7942" width="7.125" style="1" bestFit="1" customWidth="1"/>
    <col min="7943" max="7943" width="7.125" style="1" customWidth="1"/>
    <col min="7944" max="7945" width="6.5" style="1" customWidth="1"/>
    <col min="7946" max="7948" width="0" style="1" hidden="1" customWidth="1"/>
    <col min="7949" max="7950" width="7.125" style="1" customWidth="1"/>
    <col min="7951" max="7952" width="6.5" style="1" customWidth="1"/>
    <col min="7953" max="7955" width="0" style="1" hidden="1" customWidth="1"/>
    <col min="7956" max="7959" width="7.125" style="1" customWidth="1"/>
    <col min="7960" max="8190" width="9" style="1"/>
    <col min="8191" max="8191" width="7.125" style="1" bestFit="1" customWidth="1"/>
    <col min="8192" max="8192" width="7.125" style="1" customWidth="1"/>
    <col min="8193" max="8194" width="6.5" style="1" bestFit="1" customWidth="1"/>
    <col min="8195" max="8197" width="0" style="1" hidden="1" customWidth="1"/>
    <col min="8198" max="8198" width="7.125" style="1" bestFit="1" customWidth="1"/>
    <col min="8199" max="8199" width="7.125" style="1" customWidth="1"/>
    <col min="8200" max="8201" width="6.5" style="1" customWidth="1"/>
    <col min="8202" max="8204" width="0" style="1" hidden="1" customWidth="1"/>
    <col min="8205" max="8206" width="7.125" style="1" customWidth="1"/>
    <col min="8207" max="8208" width="6.5" style="1" customWidth="1"/>
    <col min="8209" max="8211" width="0" style="1" hidden="1" customWidth="1"/>
    <col min="8212" max="8215" width="7.125" style="1" customWidth="1"/>
    <col min="8216" max="8446" width="9" style="1"/>
    <col min="8447" max="8447" width="7.125" style="1" bestFit="1" customWidth="1"/>
    <col min="8448" max="8448" width="7.125" style="1" customWidth="1"/>
    <col min="8449" max="8450" width="6.5" style="1" bestFit="1" customWidth="1"/>
    <col min="8451" max="8453" width="0" style="1" hidden="1" customWidth="1"/>
    <col min="8454" max="8454" width="7.125" style="1" bestFit="1" customWidth="1"/>
    <col min="8455" max="8455" width="7.125" style="1" customWidth="1"/>
    <col min="8456" max="8457" width="6.5" style="1" customWidth="1"/>
    <col min="8458" max="8460" width="0" style="1" hidden="1" customWidth="1"/>
    <col min="8461" max="8462" width="7.125" style="1" customWidth="1"/>
    <col min="8463" max="8464" width="6.5" style="1" customWidth="1"/>
    <col min="8465" max="8467" width="0" style="1" hidden="1" customWidth="1"/>
    <col min="8468" max="8471" width="7.125" style="1" customWidth="1"/>
    <col min="8472" max="8702" width="9" style="1"/>
    <col min="8703" max="8703" width="7.125" style="1" bestFit="1" customWidth="1"/>
    <col min="8704" max="8704" width="7.125" style="1" customWidth="1"/>
    <col min="8705" max="8706" width="6.5" style="1" bestFit="1" customWidth="1"/>
    <col min="8707" max="8709" width="0" style="1" hidden="1" customWidth="1"/>
    <col min="8710" max="8710" width="7.125" style="1" bestFit="1" customWidth="1"/>
    <col min="8711" max="8711" width="7.125" style="1" customWidth="1"/>
    <col min="8712" max="8713" width="6.5" style="1" customWidth="1"/>
    <col min="8714" max="8716" width="0" style="1" hidden="1" customWidth="1"/>
    <col min="8717" max="8718" width="7.125" style="1" customWidth="1"/>
    <col min="8719" max="8720" width="6.5" style="1" customWidth="1"/>
    <col min="8721" max="8723" width="0" style="1" hidden="1" customWidth="1"/>
    <col min="8724" max="8727" width="7.125" style="1" customWidth="1"/>
    <col min="8728" max="8958" width="9" style="1"/>
    <col min="8959" max="8959" width="7.125" style="1" bestFit="1" customWidth="1"/>
    <col min="8960" max="8960" width="7.125" style="1" customWidth="1"/>
    <col min="8961" max="8962" width="6.5" style="1" bestFit="1" customWidth="1"/>
    <col min="8963" max="8965" width="0" style="1" hidden="1" customWidth="1"/>
    <col min="8966" max="8966" width="7.125" style="1" bestFit="1" customWidth="1"/>
    <col min="8967" max="8967" width="7.125" style="1" customWidth="1"/>
    <col min="8968" max="8969" width="6.5" style="1" customWidth="1"/>
    <col min="8970" max="8972" width="0" style="1" hidden="1" customWidth="1"/>
    <col min="8973" max="8974" width="7.125" style="1" customWidth="1"/>
    <col min="8975" max="8976" width="6.5" style="1" customWidth="1"/>
    <col min="8977" max="8979" width="0" style="1" hidden="1" customWidth="1"/>
    <col min="8980" max="8983" width="7.125" style="1" customWidth="1"/>
    <col min="8984" max="9214" width="9" style="1"/>
    <col min="9215" max="9215" width="7.125" style="1" bestFit="1" customWidth="1"/>
    <col min="9216" max="9216" width="7.125" style="1" customWidth="1"/>
    <col min="9217" max="9218" width="6.5" style="1" bestFit="1" customWidth="1"/>
    <col min="9219" max="9221" width="0" style="1" hidden="1" customWidth="1"/>
    <col min="9222" max="9222" width="7.125" style="1" bestFit="1" customWidth="1"/>
    <col min="9223" max="9223" width="7.125" style="1" customWidth="1"/>
    <col min="9224" max="9225" width="6.5" style="1" customWidth="1"/>
    <col min="9226" max="9228" width="0" style="1" hidden="1" customWidth="1"/>
    <col min="9229" max="9230" width="7.125" style="1" customWidth="1"/>
    <col min="9231" max="9232" width="6.5" style="1" customWidth="1"/>
    <col min="9233" max="9235" width="0" style="1" hidden="1" customWidth="1"/>
    <col min="9236" max="9239" width="7.125" style="1" customWidth="1"/>
    <col min="9240" max="9470" width="9" style="1"/>
    <col min="9471" max="9471" width="7.125" style="1" bestFit="1" customWidth="1"/>
    <col min="9472" max="9472" width="7.125" style="1" customWidth="1"/>
    <col min="9473" max="9474" width="6.5" style="1" bestFit="1" customWidth="1"/>
    <col min="9475" max="9477" width="0" style="1" hidden="1" customWidth="1"/>
    <col min="9478" max="9478" width="7.125" style="1" bestFit="1" customWidth="1"/>
    <col min="9479" max="9479" width="7.125" style="1" customWidth="1"/>
    <col min="9480" max="9481" width="6.5" style="1" customWidth="1"/>
    <col min="9482" max="9484" width="0" style="1" hidden="1" customWidth="1"/>
    <col min="9485" max="9486" width="7.125" style="1" customWidth="1"/>
    <col min="9487" max="9488" width="6.5" style="1" customWidth="1"/>
    <col min="9489" max="9491" width="0" style="1" hidden="1" customWidth="1"/>
    <col min="9492" max="9495" width="7.125" style="1" customWidth="1"/>
    <col min="9496" max="9726" width="9" style="1"/>
    <col min="9727" max="9727" width="7.125" style="1" bestFit="1" customWidth="1"/>
    <col min="9728" max="9728" width="7.125" style="1" customWidth="1"/>
    <col min="9729" max="9730" width="6.5" style="1" bestFit="1" customWidth="1"/>
    <col min="9731" max="9733" width="0" style="1" hidden="1" customWidth="1"/>
    <col min="9734" max="9734" width="7.125" style="1" bestFit="1" customWidth="1"/>
    <col min="9735" max="9735" width="7.125" style="1" customWidth="1"/>
    <col min="9736" max="9737" width="6.5" style="1" customWidth="1"/>
    <col min="9738" max="9740" width="0" style="1" hidden="1" customWidth="1"/>
    <col min="9741" max="9742" width="7.125" style="1" customWidth="1"/>
    <col min="9743" max="9744" width="6.5" style="1" customWidth="1"/>
    <col min="9745" max="9747" width="0" style="1" hidden="1" customWidth="1"/>
    <col min="9748" max="9751" width="7.125" style="1" customWidth="1"/>
    <col min="9752" max="9982" width="9" style="1"/>
    <col min="9983" max="9983" width="7.125" style="1" bestFit="1" customWidth="1"/>
    <col min="9984" max="9984" width="7.125" style="1" customWidth="1"/>
    <col min="9985" max="9986" width="6.5" style="1" bestFit="1" customWidth="1"/>
    <col min="9987" max="9989" width="0" style="1" hidden="1" customWidth="1"/>
    <col min="9990" max="9990" width="7.125" style="1" bestFit="1" customWidth="1"/>
    <col min="9991" max="9991" width="7.125" style="1" customWidth="1"/>
    <col min="9992" max="9993" width="6.5" style="1" customWidth="1"/>
    <col min="9994" max="9996" width="0" style="1" hidden="1" customWidth="1"/>
    <col min="9997" max="9998" width="7.125" style="1" customWidth="1"/>
    <col min="9999" max="10000" width="6.5" style="1" customWidth="1"/>
    <col min="10001" max="10003" width="0" style="1" hidden="1" customWidth="1"/>
    <col min="10004" max="10007" width="7.125" style="1" customWidth="1"/>
    <col min="10008" max="10238" width="9" style="1"/>
    <col min="10239" max="10239" width="7.125" style="1" bestFit="1" customWidth="1"/>
    <col min="10240" max="10240" width="7.125" style="1" customWidth="1"/>
    <col min="10241" max="10242" width="6.5" style="1" bestFit="1" customWidth="1"/>
    <col min="10243" max="10245" width="0" style="1" hidden="1" customWidth="1"/>
    <col min="10246" max="10246" width="7.125" style="1" bestFit="1" customWidth="1"/>
    <col min="10247" max="10247" width="7.125" style="1" customWidth="1"/>
    <col min="10248" max="10249" width="6.5" style="1" customWidth="1"/>
    <col min="10250" max="10252" width="0" style="1" hidden="1" customWidth="1"/>
    <col min="10253" max="10254" width="7.125" style="1" customWidth="1"/>
    <col min="10255" max="10256" width="6.5" style="1" customWidth="1"/>
    <col min="10257" max="10259" width="0" style="1" hidden="1" customWidth="1"/>
    <col min="10260" max="10263" width="7.125" style="1" customWidth="1"/>
    <col min="10264" max="10494" width="9" style="1"/>
    <col min="10495" max="10495" width="7.125" style="1" bestFit="1" customWidth="1"/>
    <col min="10496" max="10496" width="7.125" style="1" customWidth="1"/>
    <col min="10497" max="10498" width="6.5" style="1" bestFit="1" customWidth="1"/>
    <col min="10499" max="10501" width="0" style="1" hidden="1" customWidth="1"/>
    <col min="10502" max="10502" width="7.125" style="1" bestFit="1" customWidth="1"/>
    <col min="10503" max="10503" width="7.125" style="1" customWidth="1"/>
    <col min="10504" max="10505" width="6.5" style="1" customWidth="1"/>
    <col min="10506" max="10508" width="0" style="1" hidden="1" customWidth="1"/>
    <col min="10509" max="10510" width="7.125" style="1" customWidth="1"/>
    <col min="10511" max="10512" width="6.5" style="1" customWidth="1"/>
    <col min="10513" max="10515" width="0" style="1" hidden="1" customWidth="1"/>
    <col min="10516" max="10519" width="7.125" style="1" customWidth="1"/>
    <col min="10520" max="10750" width="9" style="1"/>
    <col min="10751" max="10751" width="7.125" style="1" bestFit="1" customWidth="1"/>
    <col min="10752" max="10752" width="7.125" style="1" customWidth="1"/>
    <col min="10753" max="10754" width="6.5" style="1" bestFit="1" customWidth="1"/>
    <col min="10755" max="10757" width="0" style="1" hidden="1" customWidth="1"/>
    <col min="10758" max="10758" width="7.125" style="1" bestFit="1" customWidth="1"/>
    <col min="10759" max="10759" width="7.125" style="1" customWidth="1"/>
    <col min="10760" max="10761" width="6.5" style="1" customWidth="1"/>
    <col min="10762" max="10764" width="0" style="1" hidden="1" customWidth="1"/>
    <col min="10765" max="10766" width="7.125" style="1" customWidth="1"/>
    <col min="10767" max="10768" width="6.5" style="1" customWidth="1"/>
    <col min="10769" max="10771" width="0" style="1" hidden="1" customWidth="1"/>
    <col min="10772" max="10775" width="7.125" style="1" customWidth="1"/>
    <col min="10776" max="11006" width="9" style="1"/>
    <col min="11007" max="11007" width="7.125" style="1" bestFit="1" customWidth="1"/>
    <col min="11008" max="11008" width="7.125" style="1" customWidth="1"/>
    <col min="11009" max="11010" width="6.5" style="1" bestFit="1" customWidth="1"/>
    <col min="11011" max="11013" width="0" style="1" hidden="1" customWidth="1"/>
    <col min="11014" max="11014" width="7.125" style="1" bestFit="1" customWidth="1"/>
    <col min="11015" max="11015" width="7.125" style="1" customWidth="1"/>
    <col min="11016" max="11017" width="6.5" style="1" customWidth="1"/>
    <col min="11018" max="11020" width="0" style="1" hidden="1" customWidth="1"/>
    <col min="11021" max="11022" width="7.125" style="1" customWidth="1"/>
    <col min="11023" max="11024" width="6.5" style="1" customWidth="1"/>
    <col min="11025" max="11027" width="0" style="1" hidden="1" customWidth="1"/>
    <col min="11028" max="11031" width="7.125" style="1" customWidth="1"/>
    <col min="11032" max="11262" width="9" style="1"/>
    <col min="11263" max="11263" width="7.125" style="1" bestFit="1" customWidth="1"/>
    <col min="11264" max="11264" width="7.125" style="1" customWidth="1"/>
    <col min="11265" max="11266" width="6.5" style="1" bestFit="1" customWidth="1"/>
    <col min="11267" max="11269" width="0" style="1" hidden="1" customWidth="1"/>
    <col min="11270" max="11270" width="7.125" style="1" bestFit="1" customWidth="1"/>
    <col min="11271" max="11271" width="7.125" style="1" customWidth="1"/>
    <col min="11272" max="11273" width="6.5" style="1" customWidth="1"/>
    <col min="11274" max="11276" width="0" style="1" hidden="1" customWidth="1"/>
    <col min="11277" max="11278" width="7.125" style="1" customWidth="1"/>
    <col min="11279" max="11280" width="6.5" style="1" customWidth="1"/>
    <col min="11281" max="11283" width="0" style="1" hidden="1" customWidth="1"/>
    <col min="11284" max="11287" width="7.125" style="1" customWidth="1"/>
    <col min="11288" max="11518" width="9" style="1"/>
    <col min="11519" max="11519" width="7.125" style="1" bestFit="1" customWidth="1"/>
    <col min="11520" max="11520" width="7.125" style="1" customWidth="1"/>
    <col min="11521" max="11522" width="6.5" style="1" bestFit="1" customWidth="1"/>
    <col min="11523" max="11525" width="0" style="1" hidden="1" customWidth="1"/>
    <col min="11526" max="11526" width="7.125" style="1" bestFit="1" customWidth="1"/>
    <col min="11527" max="11527" width="7.125" style="1" customWidth="1"/>
    <col min="11528" max="11529" width="6.5" style="1" customWidth="1"/>
    <col min="11530" max="11532" width="0" style="1" hidden="1" customWidth="1"/>
    <col min="11533" max="11534" width="7.125" style="1" customWidth="1"/>
    <col min="11535" max="11536" width="6.5" style="1" customWidth="1"/>
    <col min="11537" max="11539" width="0" style="1" hidden="1" customWidth="1"/>
    <col min="11540" max="11543" width="7.125" style="1" customWidth="1"/>
    <col min="11544" max="11774" width="9" style="1"/>
    <col min="11775" max="11775" width="7.125" style="1" bestFit="1" customWidth="1"/>
    <col min="11776" max="11776" width="7.125" style="1" customWidth="1"/>
    <col min="11777" max="11778" width="6.5" style="1" bestFit="1" customWidth="1"/>
    <col min="11779" max="11781" width="0" style="1" hidden="1" customWidth="1"/>
    <col min="11782" max="11782" width="7.125" style="1" bestFit="1" customWidth="1"/>
    <col min="11783" max="11783" width="7.125" style="1" customWidth="1"/>
    <col min="11784" max="11785" width="6.5" style="1" customWidth="1"/>
    <col min="11786" max="11788" width="0" style="1" hidden="1" customWidth="1"/>
    <col min="11789" max="11790" width="7.125" style="1" customWidth="1"/>
    <col min="11791" max="11792" width="6.5" style="1" customWidth="1"/>
    <col min="11793" max="11795" width="0" style="1" hidden="1" customWidth="1"/>
    <col min="11796" max="11799" width="7.125" style="1" customWidth="1"/>
    <col min="11800" max="12030" width="9" style="1"/>
    <col min="12031" max="12031" width="7.125" style="1" bestFit="1" customWidth="1"/>
    <col min="12032" max="12032" width="7.125" style="1" customWidth="1"/>
    <col min="12033" max="12034" width="6.5" style="1" bestFit="1" customWidth="1"/>
    <col min="12035" max="12037" width="0" style="1" hidden="1" customWidth="1"/>
    <col min="12038" max="12038" width="7.125" style="1" bestFit="1" customWidth="1"/>
    <col min="12039" max="12039" width="7.125" style="1" customWidth="1"/>
    <col min="12040" max="12041" width="6.5" style="1" customWidth="1"/>
    <col min="12042" max="12044" width="0" style="1" hidden="1" customWidth="1"/>
    <col min="12045" max="12046" width="7.125" style="1" customWidth="1"/>
    <col min="12047" max="12048" width="6.5" style="1" customWidth="1"/>
    <col min="12049" max="12051" width="0" style="1" hidden="1" customWidth="1"/>
    <col min="12052" max="12055" width="7.125" style="1" customWidth="1"/>
    <col min="12056" max="12286" width="9" style="1"/>
    <col min="12287" max="12287" width="7.125" style="1" bestFit="1" customWidth="1"/>
    <col min="12288" max="12288" width="7.125" style="1" customWidth="1"/>
    <col min="12289" max="12290" width="6.5" style="1" bestFit="1" customWidth="1"/>
    <col min="12291" max="12293" width="0" style="1" hidden="1" customWidth="1"/>
    <col min="12294" max="12294" width="7.125" style="1" bestFit="1" customWidth="1"/>
    <col min="12295" max="12295" width="7.125" style="1" customWidth="1"/>
    <col min="12296" max="12297" width="6.5" style="1" customWidth="1"/>
    <col min="12298" max="12300" width="0" style="1" hidden="1" customWidth="1"/>
    <col min="12301" max="12302" width="7.125" style="1" customWidth="1"/>
    <col min="12303" max="12304" width="6.5" style="1" customWidth="1"/>
    <col min="12305" max="12307" width="0" style="1" hidden="1" customWidth="1"/>
    <col min="12308" max="12311" width="7.125" style="1" customWidth="1"/>
    <col min="12312" max="12542" width="9" style="1"/>
    <col min="12543" max="12543" width="7.125" style="1" bestFit="1" customWidth="1"/>
    <col min="12544" max="12544" width="7.125" style="1" customWidth="1"/>
    <col min="12545" max="12546" width="6.5" style="1" bestFit="1" customWidth="1"/>
    <col min="12547" max="12549" width="0" style="1" hidden="1" customWidth="1"/>
    <col min="12550" max="12550" width="7.125" style="1" bestFit="1" customWidth="1"/>
    <col min="12551" max="12551" width="7.125" style="1" customWidth="1"/>
    <col min="12552" max="12553" width="6.5" style="1" customWidth="1"/>
    <col min="12554" max="12556" width="0" style="1" hidden="1" customWidth="1"/>
    <col min="12557" max="12558" width="7.125" style="1" customWidth="1"/>
    <col min="12559" max="12560" width="6.5" style="1" customWidth="1"/>
    <col min="12561" max="12563" width="0" style="1" hidden="1" customWidth="1"/>
    <col min="12564" max="12567" width="7.125" style="1" customWidth="1"/>
    <col min="12568" max="12798" width="9" style="1"/>
    <col min="12799" max="12799" width="7.125" style="1" bestFit="1" customWidth="1"/>
    <col min="12800" max="12800" width="7.125" style="1" customWidth="1"/>
    <col min="12801" max="12802" width="6.5" style="1" bestFit="1" customWidth="1"/>
    <col min="12803" max="12805" width="0" style="1" hidden="1" customWidth="1"/>
    <col min="12806" max="12806" width="7.125" style="1" bestFit="1" customWidth="1"/>
    <col min="12807" max="12807" width="7.125" style="1" customWidth="1"/>
    <col min="12808" max="12809" width="6.5" style="1" customWidth="1"/>
    <col min="12810" max="12812" width="0" style="1" hidden="1" customWidth="1"/>
    <col min="12813" max="12814" width="7.125" style="1" customWidth="1"/>
    <col min="12815" max="12816" width="6.5" style="1" customWidth="1"/>
    <col min="12817" max="12819" width="0" style="1" hidden="1" customWidth="1"/>
    <col min="12820" max="12823" width="7.125" style="1" customWidth="1"/>
    <col min="12824" max="13054" width="9" style="1"/>
    <col min="13055" max="13055" width="7.125" style="1" bestFit="1" customWidth="1"/>
    <col min="13056" max="13056" width="7.125" style="1" customWidth="1"/>
    <col min="13057" max="13058" width="6.5" style="1" bestFit="1" customWidth="1"/>
    <col min="13059" max="13061" width="0" style="1" hidden="1" customWidth="1"/>
    <col min="13062" max="13062" width="7.125" style="1" bestFit="1" customWidth="1"/>
    <col min="13063" max="13063" width="7.125" style="1" customWidth="1"/>
    <col min="13064" max="13065" width="6.5" style="1" customWidth="1"/>
    <col min="13066" max="13068" width="0" style="1" hidden="1" customWidth="1"/>
    <col min="13069" max="13070" width="7.125" style="1" customWidth="1"/>
    <col min="13071" max="13072" width="6.5" style="1" customWidth="1"/>
    <col min="13073" max="13075" width="0" style="1" hidden="1" customWidth="1"/>
    <col min="13076" max="13079" width="7.125" style="1" customWidth="1"/>
    <col min="13080" max="13310" width="9" style="1"/>
    <col min="13311" max="13311" width="7.125" style="1" bestFit="1" customWidth="1"/>
    <col min="13312" max="13312" width="7.125" style="1" customWidth="1"/>
    <col min="13313" max="13314" width="6.5" style="1" bestFit="1" customWidth="1"/>
    <col min="13315" max="13317" width="0" style="1" hidden="1" customWidth="1"/>
    <col min="13318" max="13318" width="7.125" style="1" bestFit="1" customWidth="1"/>
    <col min="13319" max="13319" width="7.125" style="1" customWidth="1"/>
    <col min="13320" max="13321" width="6.5" style="1" customWidth="1"/>
    <col min="13322" max="13324" width="0" style="1" hidden="1" customWidth="1"/>
    <col min="13325" max="13326" width="7.125" style="1" customWidth="1"/>
    <col min="13327" max="13328" width="6.5" style="1" customWidth="1"/>
    <col min="13329" max="13331" width="0" style="1" hidden="1" customWidth="1"/>
    <col min="13332" max="13335" width="7.125" style="1" customWidth="1"/>
    <col min="13336" max="13566" width="9" style="1"/>
    <col min="13567" max="13567" width="7.125" style="1" bestFit="1" customWidth="1"/>
    <col min="13568" max="13568" width="7.125" style="1" customWidth="1"/>
    <col min="13569" max="13570" width="6.5" style="1" bestFit="1" customWidth="1"/>
    <col min="13571" max="13573" width="0" style="1" hidden="1" customWidth="1"/>
    <col min="13574" max="13574" width="7.125" style="1" bestFit="1" customWidth="1"/>
    <col min="13575" max="13575" width="7.125" style="1" customWidth="1"/>
    <col min="13576" max="13577" width="6.5" style="1" customWidth="1"/>
    <col min="13578" max="13580" width="0" style="1" hidden="1" customWidth="1"/>
    <col min="13581" max="13582" width="7.125" style="1" customWidth="1"/>
    <col min="13583" max="13584" width="6.5" style="1" customWidth="1"/>
    <col min="13585" max="13587" width="0" style="1" hidden="1" customWidth="1"/>
    <col min="13588" max="13591" width="7.125" style="1" customWidth="1"/>
    <col min="13592" max="13822" width="9" style="1"/>
    <col min="13823" max="13823" width="7.125" style="1" bestFit="1" customWidth="1"/>
    <col min="13824" max="13824" width="7.125" style="1" customWidth="1"/>
    <col min="13825" max="13826" width="6.5" style="1" bestFit="1" customWidth="1"/>
    <col min="13827" max="13829" width="0" style="1" hidden="1" customWidth="1"/>
    <col min="13830" max="13830" width="7.125" style="1" bestFit="1" customWidth="1"/>
    <col min="13831" max="13831" width="7.125" style="1" customWidth="1"/>
    <col min="13832" max="13833" width="6.5" style="1" customWidth="1"/>
    <col min="13834" max="13836" width="0" style="1" hidden="1" customWidth="1"/>
    <col min="13837" max="13838" width="7.125" style="1" customWidth="1"/>
    <col min="13839" max="13840" width="6.5" style="1" customWidth="1"/>
    <col min="13841" max="13843" width="0" style="1" hidden="1" customWidth="1"/>
    <col min="13844" max="13847" width="7.125" style="1" customWidth="1"/>
    <col min="13848" max="14078" width="9" style="1"/>
    <col min="14079" max="14079" width="7.125" style="1" bestFit="1" customWidth="1"/>
    <col min="14080" max="14080" width="7.125" style="1" customWidth="1"/>
    <col min="14081" max="14082" width="6.5" style="1" bestFit="1" customWidth="1"/>
    <col min="14083" max="14085" width="0" style="1" hidden="1" customWidth="1"/>
    <col min="14086" max="14086" width="7.125" style="1" bestFit="1" customWidth="1"/>
    <col min="14087" max="14087" width="7.125" style="1" customWidth="1"/>
    <col min="14088" max="14089" width="6.5" style="1" customWidth="1"/>
    <col min="14090" max="14092" width="0" style="1" hidden="1" customWidth="1"/>
    <col min="14093" max="14094" width="7.125" style="1" customWidth="1"/>
    <col min="14095" max="14096" width="6.5" style="1" customWidth="1"/>
    <col min="14097" max="14099" width="0" style="1" hidden="1" customWidth="1"/>
    <col min="14100" max="14103" width="7.125" style="1" customWidth="1"/>
    <col min="14104" max="14334" width="9" style="1"/>
    <col min="14335" max="14335" width="7.125" style="1" bestFit="1" customWidth="1"/>
    <col min="14336" max="14336" width="7.125" style="1" customWidth="1"/>
    <col min="14337" max="14338" width="6.5" style="1" bestFit="1" customWidth="1"/>
    <col min="14339" max="14341" width="0" style="1" hidden="1" customWidth="1"/>
    <col min="14342" max="14342" width="7.125" style="1" bestFit="1" customWidth="1"/>
    <col min="14343" max="14343" width="7.125" style="1" customWidth="1"/>
    <col min="14344" max="14345" width="6.5" style="1" customWidth="1"/>
    <col min="14346" max="14348" width="0" style="1" hidden="1" customWidth="1"/>
    <col min="14349" max="14350" width="7.125" style="1" customWidth="1"/>
    <col min="14351" max="14352" width="6.5" style="1" customWidth="1"/>
    <col min="14353" max="14355" width="0" style="1" hidden="1" customWidth="1"/>
    <col min="14356" max="14359" width="7.125" style="1" customWidth="1"/>
    <col min="14360" max="14590" width="9" style="1"/>
    <col min="14591" max="14591" width="7.125" style="1" bestFit="1" customWidth="1"/>
    <col min="14592" max="14592" width="7.125" style="1" customWidth="1"/>
    <col min="14593" max="14594" width="6.5" style="1" bestFit="1" customWidth="1"/>
    <col min="14595" max="14597" width="0" style="1" hidden="1" customWidth="1"/>
    <col min="14598" max="14598" width="7.125" style="1" bestFit="1" customWidth="1"/>
    <col min="14599" max="14599" width="7.125" style="1" customWidth="1"/>
    <col min="14600" max="14601" width="6.5" style="1" customWidth="1"/>
    <col min="14602" max="14604" width="0" style="1" hidden="1" customWidth="1"/>
    <col min="14605" max="14606" width="7.125" style="1" customWidth="1"/>
    <col min="14607" max="14608" width="6.5" style="1" customWidth="1"/>
    <col min="14609" max="14611" width="0" style="1" hidden="1" customWidth="1"/>
    <col min="14612" max="14615" width="7.125" style="1" customWidth="1"/>
    <col min="14616" max="14846" width="9" style="1"/>
    <col min="14847" max="14847" width="7.125" style="1" bestFit="1" customWidth="1"/>
    <col min="14848" max="14848" width="7.125" style="1" customWidth="1"/>
    <col min="14849" max="14850" width="6.5" style="1" bestFit="1" customWidth="1"/>
    <col min="14851" max="14853" width="0" style="1" hidden="1" customWidth="1"/>
    <col min="14854" max="14854" width="7.125" style="1" bestFit="1" customWidth="1"/>
    <col min="14855" max="14855" width="7.125" style="1" customWidth="1"/>
    <col min="14856" max="14857" width="6.5" style="1" customWidth="1"/>
    <col min="14858" max="14860" width="0" style="1" hidden="1" customWidth="1"/>
    <col min="14861" max="14862" width="7.125" style="1" customWidth="1"/>
    <col min="14863" max="14864" width="6.5" style="1" customWidth="1"/>
    <col min="14865" max="14867" width="0" style="1" hidden="1" customWidth="1"/>
    <col min="14868" max="14871" width="7.125" style="1" customWidth="1"/>
    <col min="14872" max="15102" width="9" style="1"/>
    <col min="15103" max="15103" width="7.125" style="1" bestFit="1" customWidth="1"/>
    <col min="15104" max="15104" width="7.125" style="1" customWidth="1"/>
    <col min="15105" max="15106" width="6.5" style="1" bestFit="1" customWidth="1"/>
    <col min="15107" max="15109" width="0" style="1" hidden="1" customWidth="1"/>
    <col min="15110" max="15110" width="7.125" style="1" bestFit="1" customWidth="1"/>
    <col min="15111" max="15111" width="7.125" style="1" customWidth="1"/>
    <col min="15112" max="15113" width="6.5" style="1" customWidth="1"/>
    <col min="15114" max="15116" width="0" style="1" hidden="1" customWidth="1"/>
    <col min="15117" max="15118" width="7.125" style="1" customWidth="1"/>
    <col min="15119" max="15120" width="6.5" style="1" customWidth="1"/>
    <col min="15121" max="15123" width="0" style="1" hidden="1" customWidth="1"/>
    <col min="15124" max="15127" width="7.125" style="1" customWidth="1"/>
    <col min="15128" max="15358" width="9" style="1"/>
    <col min="15359" max="15359" width="7.125" style="1" bestFit="1" customWidth="1"/>
    <col min="15360" max="15360" width="7.125" style="1" customWidth="1"/>
    <col min="15361" max="15362" width="6.5" style="1" bestFit="1" customWidth="1"/>
    <col min="15363" max="15365" width="0" style="1" hidden="1" customWidth="1"/>
    <col min="15366" max="15366" width="7.125" style="1" bestFit="1" customWidth="1"/>
    <col min="15367" max="15367" width="7.125" style="1" customWidth="1"/>
    <col min="15368" max="15369" width="6.5" style="1" customWidth="1"/>
    <col min="15370" max="15372" width="0" style="1" hidden="1" customWidth="1"/>
    <col min="15373" max="15374" width="7.125" style="1" customWidth="1"/>
    <col min="15375" max="15376" width="6.5" style="1" customWidth="1"/>
    <col min="15377" max="15379" width="0" style="1" hidden="1" customWidth="1"/>
    <col min="15380" max="15383" width="7.125" style="1" customWidth="1"/>
    <col min="15384" max="15614" width="9" style="1"/>
    <col min="15615" max="15615" width="7.125" style="1" bestFit="1" customWidth="1"/>
    <col min="15616" max="15616" width="7.125" style="1" customWidth="1"/>
    <col min="15617" max="15618" width="6.5" style="1" bestFit="1" customWidth="1"/>
    <col min="15619" max="15621" width="0" style="1" hidden="1" customWidth="1"/>
    <col min="15622" max="15622" width="7.125" style="1" bestFit="1" customWidth="1"/>
    <col min="15623" max="15623" width="7.125" style="1" customWidth="1"/>
    <col min="15624" max="15625" width="6.5" style="1" customWidth="1"/>
    <col min="15626" max="15628" width="0" style="1" hidden="1" customWidth="1"/>
    <col min="15629" max="15630" width="7.125" style="1" customWidth="1"/>
    <col min="15631" max="15632" width="6.5" style="1" customWidth="1"/>
    <col min="15633" max="15635" width="0" style="1" hidden="1" customWidth="1"/>
    <col min="15636" max="15639" width="7.125" style="1" customWidth="1"/>
    <col min="15640" max="15870" width="9" style="1"/>
    <col min="15871" max="15871" width="7.125" style="1" bestFit="1" customWidth="1"/>
    <col min="15872" max="15872" width="7.125" style="1" customWidth="1"/>
    <col min="15873" max="15874" width="6.5" style="1" bestFit="1" customWidth="1"/>
    <col min="15875" max="15877" width="0" style="1" hidden="1" customWidth="1"/>
    <col min="15878" max="15878" width="7.125" style="1" bestFit="1" customWidth="1"/>
    <col min="15879" max="15879" width="7.125" style="1" customWidth="1"/>
    <col min="15880" max="15881" width="6.5" style="1" customWidth="1"/>
    <col min="15882" max="15884" width="0" style="1" hidden="1" customWidth="1"/>
    <col min="15885" max="15886" width="7.125" style="1" customWidth="1"/>
    <col min="15887" max="15888" width="6.5" style="1" customWidth="1"/>
    <col min="15889" max="15891" width="0" style="1" hidden="1" customWidth="1"/>
    <col min="15892" max="15895" width="7.125" style="1" customWidth="1"/>
    <col min="15896" max="16126" width="9" style="1"/>
    <col min="16127" max="16127" width="7.125" style="1" bestFit="1" customWidth="1"/>
    <col min="16128" max="16128" width="7.125" style="1" customWidth="1"/>
    <col min="16129" max="16130" width="6.5" style="1" bestFit="1" customWidth="1"/>
    <col min="16131" max="16133" width="0" style="1" hidden="1" customWidth="1"/>
    <col min="16134" max="16134" width="7.125" style="1" bestFit="1" customWidth="1"/>
    <col min="16135" max="16135" width="7.125" style="1" customWidth="1"/>
    <col min="16136" max="16137" width="6.5" style="1" customWidth="1"/>
    <col min="16138" max="16140" width="0" style="1" hidden="1" customWidth="1"/>
    <col min="16141" max="16142" width="7.125" style="1" customWidth="1"/>
    <col min="16143" max="16144" width="6.5" style="1" customWidth="1"/>
    <col min="16145" max="16147" width="0" style="1" hidden="1" customWidth="1"/>
    <col min="16148" max="16151" width="7.125" style="1" customWidth="1"/>
    <col min="16152" max="16384" width="9" style="1"/>
  </cols>
  <sheetData>
    <row r="1" spans="1:26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3" spans="1:26">
      <c r="O3" s="33" t="s">
        <v>53</v>
      </c>
      <c r="P3" s="34"/>
      <c r="Q3" s="34"/>
      <c r="R3" s="3" t="s">
        <v>19</v>
      </c>
      <c r="Z3" s="27" t="s">
        <v>12</v>
      </c>
    </row>
    <row r="4" spans="1:26" ht="15" customHeight="1">
      <c r="A4" s="4" t="s">
        <v>20</v>
      </c>
      <c r="B4" s="5" t="s">
        <v>21</v>
      </c>
      <c r="C4" s="5" t="s">
        <v>22</v>
      </c>
      <c r="D4" s="5" t="s">
        <v>23</v>
      </c>
      <c r="E4" s="6" t="s">
        <v>2</v>
      </c>
      <c r="F4" s="7" t="s">
        <v>3</v>
      </c>
      <c r="G4" s="8" t="s">
        <v>24</v>
      </c>
      <c r="H4" s="4" t="s">
        <v>25</v>
      </c>
      <c r="I4" s="4" t="s">
        <v>21</v>
      </c>
      <c r="J4" s="4" t="s">
        <v>22</v>
      </c>
      <c r="K4" s="4" t="s">
        <v>23</v>
      </c>
      <c r="L4" s="6" t="s">
        <v>2</v>
      </c>
      <c r="M4" s="7" t="s">
        <v>3</v>
      </c>
      <c r="N4" s="8" t="s">
        <v>24</v>
      </c>
      <c r="O4" s="9" t="s">
        <v>25</v>
      </c>
      <c r="P4" s="9" t="s">
        <v>26</v>
      </c>
      <c r="Q4" s="9" t="s">
        <v>22</v>
      </c>
      <c r="R4" s="9" t="s">
        <v>23</v>
      </c>
      <c r="S4" s="6" t="s">
        <v>2</v>
      </c>
      <c r="T4" s="7" t="s">
        <v>3</v>
      </c>
      <c r="U4" s="8" t="s">
        <v>4</v>
      </c>
      <c r="W4" s="18" t="s">
        <v>1</v>
      </c>
      <c r="X4" s="26" t="s">
        <v>8</v>
      </c>
      <c r="Y4" s="28" t="s">
        <v>9</v>
      </c>
      <c r="Z4" s="28" t="s">
        <v>10</v>
      </c>
    </row>
    <row r="5" spans="1:26" ht="15" customHeight="1">
      <c r="A5" s="10" t="s">
        <v>26</v>
      </c>
      <c r="B5" s="11">
        <v>83208</v>
      </c>
      <c r="C5" s="11">
        <v>40359</v>
      </c>
      <c r="D5" s="11">
        <v>42849</v>
      </c>
      <c r="E5" s="12">
        <v>3759997</v>
      </c>
      <c r="F5" s="13">
        <v>1771513</v>
      </c>
      <c r="G5" s="14">
        <v>1988484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5"/>
      <c r="T5" s="5"/>
      <c r="U5" s="5"/>
      <c r="W5" s="18" t="s">
        <v>5</v>
      </c>
      <c r="X5" s="15">
        <f>SUM(前月!B6+前月!B12+前月!B18)</f>
        <v>9845</v>
      </c>
      <c r="Y5" s="15">
        <f>SUM(B6+B12+B18)</f>
        <v>9845</v>
      </c>
      <c r="Z5" s="25">
        <f>Y5-X5</f>
        <v>0</v>
      </c>
    </row>
    <row r="6" spans="1:26" ht="15" customHeight="1">
      <c r="A6" s="16" t="s">
        <v>27</v>
      </c>
      <c r="B6" s="11">
        <v>3569</v>
      </c>
      <c r="C6" s="11">
        <v>1861</v>
      </c>
      <c r="D6" s="11">
        <v>1708</v>
      </c>
      <c r="E6" s="12">
        <v>7314</v>
      </c>
      <c r="F6" s="13">
        <v>3847</v>
      </c>
      <c r="G6" s="14">
        <v>3467</v>
      </c>
      <c r="H6" s="16" t="s">
        <v>40</v>
      </c>
      <c r="I6" s="17">
        <v>6070</v>
      </c>
      <c r="J6" s="17">
        <v>3006</v>
      </c>
      <c r="K6" s="17">
        <v>3064</v>
      </c>
      <c r="L6" s="12">
        <v>224694</v>
      </c>
      <c r="M6" s="13">
        <v>111294</v>
      </c>
      <c r="N6" s="14">
        <v>113400</v>
      </c>
      <c r="O6" s="16" t="s">
        <v>41</v>
      </c>
      <c r="P6" s="17">
        <v>4774</v>
      </c>
      <c r="Q6" s="17">
        <v>2245</v>
      </c>
      <c r="R6" s="17">
        <v>2529</v>
      </c>
      <c r="S6" s="12">
        <f>SUM(S7:S11)</f>
        <v>342635</v>
      </c>
      <c r="T6" s="13">
        <f>SUM(T7:T11)</f>
        <v>161025</v>
      </c>
      <c r="U6" s="14">
        <f>SUM(U7:U11)</f>
        <v>181610</v>
      </c>
      <c r="W6" s="18" t="s">
        <v>6</v>
      </c>
      <c r="X6" s="15">
        <f>SUM(前月!B24+前月!B30+前月!B36+前月!B42+前月!I6+前月!I12+前月!I18+前月!I24+前月!I30+前月!I36)</f>
        <v>53523</v>
      </c>
      <c r="Y6" s="15">
        <f>SUM(B24+B30+B36+B42+I6+I12+I18+I24+I30+I36)</f>
        <v>53437</v>
      </c>
      <c r="Z6" s="25">
        <f t="shared" ref="Z6:Z7" si="0">Y6-X6</f>
        <v>-86</v>
      </c>
    </row>
    <row r="7" spans="1:26" ht="15" customHeight="1">
      <c r="A7" s="31">
        <v>0</v>
      </c>
      <c r="B7" s="11">
        <v>681</v>
      </c>
      <c r="C7" s="19">
        <v>338</v>
      </c>
      <c r="D7" s="19">
        <v>343</v>
      </c>
      <c r="E7" s="12">
        <v>0</v>
      </c>
      <c r="F7" s="20">
        <v>0</v>
      </c>
      <c r="G7" s="21">
        <v>0</v>
      </c>
      <c r="H7" s="31">
        <v>35</v>
      </c>
      <c r="I7" s="17">
        <v>1197</v>
      </c>
      <c r="J7" s="19">
        <v>594</v>
      </c>
      <c r="K7" s="19">
        <v>603</v>
      </c>
      <c r="L7" s="12">
        <v>41895</v>
      </c>
      <c r="M7" s="20">
        <v>20790</v>
      </c>
      <c r="N7" s="21">
        <v>21105</v>
      </c>
      <c r="O7" s="22">
        <v>70</v>
      </c>
      <c r="P7" s="11">
        <v>1129</v>
      </c>
      <c r="Q7" s="19">
        <v>548</v>
      </c>
      <c r="R7" s="19">
        <v>581</v>
      </c>
      <c r="S7" s="12">
        <f>SUM(T7:U7)</f>
        <v>79030</v>
      </c>
      <c r="T7" s="20">
        <f>SUMPRODUCT(O7*Q7)</f>
        <v>38360</v>
      </c>
      <c r="U7" s="21">
        <f>SUMPRODUCT(O7*R7)</f>
        <v>40670</v>
      </c>
      <c r="W7" s="18" t="s">
        <v>7</v>
      </c>
      <c r="X7" s="15">
        <f>SUM(前月!I42+前月!P6+前月!P12+前月!P18+前月!P24+前月!P30+前月!P36+前月!P42)</f>
        <v>19929</v>
      </c>
      <c r="Y7" s="15">
        <f>SUM(I42+P6+P12+P18+P24+P30+P36+P42)</f>
        <v>19926</v>
      </c>
      <c r="Z7" s="25">
        <f t="shared" si="0"/>
        <v>-3</v>
      </c>
    </row>
    <row r="8" spans="1:26" ht="15" customHeight="1">
      <c r="A8" s="31">
        <v>1</v>
      </c>
      <c r="B8" s="11">
        <v>678</v>
      </c>
      <c r="C8" s="19">
        <v>350</v>
      </c>
      <c r="D8" s="19">
        <v>328</v>
      </c>
      <c r="E8" s="12">
        <v>678</v>
      </c>
      <c r="F8" s="20">
        <v>350</v>
      </c>
      <c r="G8" s="21">
        <v>328</v>
      </c>
      <c r="H8" s="31">
        <v>36</v>
      </c>
      <c r="I8" s="17">
        <v>1200</v>
      </c>
      <c r="J8" s="19">
        <v>595</v>
      </c>
      <c r="K8" s="19">
        <v>605</v>
      </c>
      <c r="L8" s="12">
        <v>43200</v>
      </c>
      <c r="M8" s="20">
        <v>21420</v>
      </c>
      <c r="N8" s="21">
        <v>21780</v>
      </c>
      <c r="O8" s="22">
        <v>71</v>
      </c>
      <c r="P8" s="11">
        <v>1083</v>
      </c>
      <c r="Q8" s="19">
        <v>527</v>
      </c>
      <c r="R8" s="19">
        <v>556</v>
      </c>
      <c r="S8" s="12">
        <f>SUM(T8:U8)</f>
        <v>76893</v>
      </c>
      <c r="T8" s="20">
        <f>SUMPRODUCT(O8*Q8)</f>
        <v>37417</v>
      </c>
      <c r="U8" s="21">
        <f>SUMPRODUCT(O8*R8)</f>
        <v>39476</v>
      </c>
      <c r="W8" s="18" t="s">
        <v>11</v>
      </c>
      <c r="X8" s="15"/>
      <c r="Y8" s="15">
        <f>SUM(Y5:Y7)</f>
        <v>83208</v>
      </c>
      <c r="Z8" s="15">
        <f t="shared" ref="Z8" si="1">SUM(Z5:Z7)</f>
        <v>-89</v>
      </c>
    </row>
    <row r="9" spans="1:26" ht="15" customHeight="1">
      <c r="A9" s="31">
        <v>2</v>
      </c>
      <c r="B9" s="11">
        <v>740</v>
      </c>
      <c r="C9" s="19">
        <v>410</v>
      </c>
      <c r="D9" s="19">
        <v>330</v>
      </c>
      <c r="E9" s="12">
        <v>1480</v>
      </c>
      <c r="F9" s="20">
        <v>820</v>
      </c>
      <c r="G9" s="21">
        <v>660</v>
      </c>
      <c r="H9" s="31">
        <v>37</v>
      </c>
      <c r="I9" s="17">
        <v>1210</v>
      </c>
      <c r="J9" s="19">
        <v>589</v>
      </c>
      <c r="K9" s="19">
        <v>621</v>
      </c>
      <c r="L9" s="12">
        <v>44770</v>
      </c>
      <c r="M9" s="20">
        <v>21793</v>
      </c>
      <c r="N9" s="21">
        <v>22977</v>
      </c>
      <c r="O9" s="22">
        <v>72</v>
      </c>
      <c r="P9" s="11">
        <v>1042</v>
      </c>
      <c r="Q9" s="19">
        <v>485</v>
      </c>
      <c r="R9" s="19">
        <v>557</v>
      </c>
      <c r="S9" s="12">
        <f>SUM(T9:U9)</f>
        <v>75024</v>
      </c>
      <c r="T9" s="20">
        <f>SUMPRODUCT(O9*Q9)</f>
        <v>34920</v>
      </c>
      <c r="U9" s="21">
        <f>SUMPRODUCT(O9*R9)</f>
        <v>40104</v>
      </c>
    </row>
    <row r="10" spans="1:26" ht="15" customHeight="1">
      <c r="A10" s="31">
        <v>3</v>
      </c>
      <c r="B10" s="11">
        <v>724</v>
      </c>
      <c r="C10" s="19">
        <v>375</v>
      </c>
      <c r="D10" s="19">
        <v>349</v>
      </c>
      <c r="E10" s="12">
        <v>2172</v>
      </c>
      <c r="F10" s="20">
        <v>1125</v>
      </c>
      <c r="G10" s="21">
        <v>1047</v>
      </c>
      <c r="H10" s="31">
        <v>38</v>
      </c>
      <c r="I10" s="17">
        <v>1228</v>
      </c>
      <c r="J10" s="19">
        <v>601</v>
      </c>
      <c r="K10" s="19">
        <v>627</v>
      </c>
      <c r="L10" s="12">
        <v>46664</v>
      </c>
      <c r="M10" s="20">
        <v>22838</v>
      </c>
      <c r="N10" s="21">
        <v>23826</v>
      </c>
      <c r="O10" s="22">
        <v>73</v>
      </c>
      <c r="P10" s="11">
        <v>792</v>
      </c>
      <c r="Q10" s="19">
        <v>362</v>
      </c>
      <c r="R10" s="19">
        <v>430</v>
      </c>
      <c r="S10" s="12">
        <f>SUM(T10:U10)</f>
        <v>57816</v>
      </c>
      <c r="T10" s="20">
        <f>SUMPRODUCT(O10*Q10)</f>
        <v>26426</v>
      </c>
      <c r="U10" s="21">
        <f>SUMPRODUCT(O10*R10)</f>
        <v>31390</v>
      </c>
    </row>
    <row r="11" spans="1:26" ht="15" customHeight="1">
      <c r="A11" s="31">
        <v>4</v>
      </c>
      <c r="B11" s="11">
        <v>746</v>
      </c>
      <c r="C11" s="19">
        <v>388</v>
      </c>
      <c r="D11" s="19">
        <v>358</v>
      </c>
      <c r="E11" s="12">
        <v>2984</v>
      </c>
      <c r="F11" s="20">
        <v>1552</v>
      </c>
      <c r="G11" s="21">
        <v>1432</v>
      </c>
      <c r="H11" s="31">
        <v>39</v>
      </c>
      <c r="I11" s="17">
        <v>1235</v>
      </c>
      <c r="J11" s="19">
        <v>627</v>
      </c>
      <c r="K11" s="19">
        <v>608</v>
      </c>
      <c r="L11" s="12">
        <v>48165</v>
      </c>
      <c r="M11" s="20">
        <v>24453</v>
      </c>
      <c r="N11" s="21">
        <v>23712</v>
      </c>
      <c r="O11" s="22">
        <v>74</v>
      </c>
      <c r="P11" s="11">
        <v>728</v>
      </c>
      <c r="Q11" s="19">
        <v>323</v>
      </c>
      <c r="R11" s="19">
        <v>405</v>
      </c>
      <c r="S11" s="12">
        <f>SUM(T11:U11)</f>
        <v>53872</v>
      </c>
      <c r="T11" s="20">
        <f>SUMPRODUCT(O11*Q11)</f>
        <v>23902</v>
      </c>
      <c r="U11" s="21">
        <f>SUMPRODUCT(O11*R11)</f>
        <v>29970</v>
      </c>
    </row>
    <row r="12" spans="1:26" ht="15" customHeight="1">
      <c r="A12" s="16" t="s">
        <v>28</v>
      </c>
      <c r="B12" s="11">
        <v>3294</v>
      </c>
      <c r="C12" s="11">
        <v>1669</v>
      </c>
      <c r="D12" s="11">
        <v>1625</v>
      </c>
      <c r="E12" s="12">
        <v>22846</v>
      </c>
      <c r="F12" s="13">
        <v>11586</v>
      </c>
      <c r="G12" s="14">
        <v>11260</v>
      </c>
      <c r="H12" s="16" t="s">
        <v>35</v>
      </c>
      <c r="I12" s="17">
        <v>6354</v>
      </c>
      <c r="J12" s="17">
        <v>3238</v>
      </c>
      <c r="K12" s="17">
        <v>3116</v>
      </c>
      <c r="L12" s="12">
        <v>266883</v>
      </c>
      <c r="M12" s="13">
        <v>135975</v>
      </c>
      <c r="N12" s="14">
        <v>130908</v>
      </c>
      <c r="O12" s="16" t="s">
        <v>36</v>
      </c>
      <c r="P12" s="11">
        <v>4198</v>
      </c>
      <c r="Q12" s="17">
        <v>1736</v>
      </c>
      <c r="R12" s="17">
        <v>2462</v>
      </c>
      <c r="S12" s="12">
        <f>SUM(S13:S17)</f>
        <v>323090</v>
      </c>
      <c r="T12" s="13">
        <f>SUM(T13:T17)</f>
        <v>133559</v>
      </c>
      <c r="U12" s="14">
        <f>SUM(U13:U17)</f>
        <v>189531</v>
      </c>
    </row>
    <row r="13" spans="1:26" ht="15" customHeight="1">
      <c r="A13" s="31">
        <v>5</v>
      </c>
      <c r="B13" s="11">
        <v>697</v>
      </c>
      <c r="C13" s="19">
        <v>347</v>
      </c>
      <c r="D13" s="19">
        <v>350</v>
      </c>
      <c r="E13" s="12">
        <v>3485</v>
      </c>
      <c r="F13" s="20">
        <v>1735</v>
      </c>
      <c r="G13" s="21">
        <v>1750</v>
      </c>
      <c r="H13" s="31">
        <v>40</v>
      </c>
      <c r="I13" s="17">
        <v>1255</v>
      </c>
      <c r="J13" s="19">
        <v>641</v>
      </c>
      <c r="K13" s="19">
        <v>614</v>
      </c>
      <c r="L13" s="12">
        <v>50200</v>
      </c>
      <c r="M13" s="20">
        <v>25640</v>
      </c>
      <c r="N13" s="21">
        <v>24560</v>
      </c>
      <c r="O13" s="22">
        <v>75</v>
      </c>
      <c r="P13" s="11">
        <v>836</v>
      </c>
      <c r="Q13" s="19">
        <v>360</v>
      </c>
      <c r="R13" s="19">
        <v>476</v>
      </c>
      <c r="S13" s="12">
        <f>SUM(T13:U13)</f>
        <v>62700</v>
      </c>
      <c r="T13" s="20">
        <f>SUMPRODUCT(O13*Q13)</f>
        <v>27000</v>
      </c>
      <c r="U13" s="21">
        <f>SUMPRODUCT(O13*R13)</f>
        <v>35700</v>
      </c>
    </row>
    <row r="14" spans="1:26" ht="15" customHeight="1">
      <c r="A14" s="31">
        <v>6</v>
      </c>
      <c r="B14" s="11">
        <v>675</v>
      </c>
      <c r="C14" s="19">
        <v>338</v>
      </c>
      <c r="D14" s="19">
        <v>337</v>
      </c>
      <c r="E14" s="12">
        <v>4050</v>
      </c>
      <c r="F14" s="20">
        <v>2028</v>
      </c>
      <c r="G14" s="21">
        <v>2022</v>
      </c>
      <c r="H14" s="31">
        <v>41</v>
      </c>
      <c r="I14" s="17">
        <v>1260</v>
      </c>
      <c r="J14" s="19">
        <v>639</v>
      </c>
      <c r="K14" s="19">
        <v>621</v>
      </c>
      <c r="L14" s="12">
        <v>51660</v>
      </c>
      <c r="M14" s="20">
        <v>26199</v>
      </c>
      <c r="N14" s="21">
        <v>25461</v>
      </c>
      <c r="O14" s="22">
        <v>76</v>
      </c>
      <c r="P14" s="11">
        <v>892</v>
      </c>
      <c r="Q14" s="19">
        <v>377</v>
      </c>
      <c r="R14" s="19">
        <v>515</v>
      </c>
      <c r="S14" s="12">
        <f>SUM(T14:U14)</f>
        <v>67792</v>
      </c>
      <c r="T14" s="20">
        <f>SUMPRODUCT(O14*Q14)</f>
        <v>28652</v>
      </c>
      <c r="U14" s="21">
        <f>SUMPRODUCT(O14*R14)</f>
        <v>39140</v>
      </c>
    </row>
    <row r="15" spans="1:26" ht="15" customHeight="1">
      <c r="A15" s="31">
        <v>7</v>
      </c>
      <c r="B15" s="11">
        <v>675</v>
      </c>
      <c r="C15" s="19">
        <v>362</v>
      </c>
      <c r="D15" s="19">
        <v>313</v>
      </c>
      <c r="E15" s="12">
        <v>4725</v>
      </c>
      <c r="F15" s="20">
        <v>2534</v>
      </c>
      <c r="G15" s="21">
        <v>2191</v>
      </c>
      <c r="H15" s="31">
        <v>42</v>
      </c>
      <c r="I15" s="17">
        <v>1292</v>
      </c>
      <c r="J15" s="19">
        <v>686</v>
      </c>
      <c r="K15" s="19">
        <v>606</v>
      </c>
      <c r="L15" s="12">
        <v>54264</v>
      </c>
      <c r="M15" s="20">
        <v>28812</v>
      </c>
      <c r="N15" s="21">
        <v>25452</v>
      </c>
      <c r="O15" s="22">
        <v>77</v>
      </c>
      <c r="P15" s="11">
        <v>854</v>
      </c>
      <c r="Q15" s="19">
        <v>338</v>
      </c>
      <c r="R15" s="19">
        <v>516</v>
      </c>
      <c r="S15" s="12">
        <f>SUM(T15:U15)</f>
        <v>65758</v>
      </c>
      <c r="T15" s="20">
        <f>SUMPRODUCT(O15*Q15)</f>
        <v>26026</v>
      </c>
      <c r="U15" s="21">
        <f>SUMPRODUCT(O15*R15)</f>
        <v>39732</v>
      </c>
    </row>
    <row r="16" spans="1:26" ht="15" customHeight="1">
      <c r="A16" s="31">
        <v>8</v>
      </c>
      <c r="B16" s="11">
        <v>637</v>
      </c>
      <c r="C16" s="19">
        <v>309</v>
      </c>
      <c r="D16" s="19">
        <v>328</v>
      </c>
      <c r="E16" s="12">
        <v>5096</v>
      </c>
      <c r="F16" s="20">
        <v>2472</v>
      </c>
      <c r="G16" s="21">
        <v>2624</v>
      </c>
      <c r="H16" s="31">
        <v>43</v>
      </c>
      <c r="I16" s="17">
        <v>1309</v>
      </c>
      <c r="J16" s="19">
        <v>644</v>
      </c>
      <c r="K16" s="19">
        <v>665</v>
      </c>
      <c r="L16" s="12">
        <v>56287</v>
      </c>
      <c r="M16" s="20">
        <v>27692</v>
      </c>
      <c r="N16" s="21">
        <v>28595</v>
      </c>
      <c r="O16" s="22">
        <v>78</v>
      </c>
      <c r="P16" s="11">
        <v>824</v>
      </c>
      <c r="Q16" s="19">
        <v>338</v>
      </c>
      <c r="R16" s="19">
        <v>486</v>
      </c>
      <c r="S16" s="12">
        <f>SUM(T16:U16)</f>
        <v>64272</v>
      </c>
      <c r="T16" s="20">
        <f>SUMPRODUCT(O16*Q16)</f>
        <v>26364</v>
      </c>
      <c r="U16" s="21">
        <f>SUMPRODUCT(O16*R16)</f>
        <v>37908</v>
      </c>
    </row>
    <row r="17" spans="1:21" ht="15" customHeight="1">
      <c r="A17" s="31">
        <v>9</v>
      </c>
      <c r="B17" s="11">
        <v>610</v>
      </c>
      <c r="C17" s="19">
        <v>313</v>
      </c>
      <c r="D17" s="19">
        <v>297</v>
      </c>
      <c r="E17" s="12">
        <v>5490</v>
      </c>
      <c r="F17" s="20">
        <v>2817</v>
      </c>
      <c r="G17" s="21">
        <v>2673</v>
      </c>
      <c r="H17" s="31">
        <v>44</v>
      </c>
      <c r="I17" s="17">
        <v>1238</v>
      </c>
      <c r="J17" s="19">
        <v>628</v>
      </c>
      <c r="K17" s="19">
        <v>610</v>
      </c>
      <c r="L17" s="12">
        <v>54472</v>
      </c>
      <c r="M17" s="20">
        <v>27632</v>
      </c>
      <c r="N17" s="21">
        <v>26840</v>
      </c>
      <c r="O17" s="22">
        <v>79</v>
      </c>
      <c r="P17" s="11">
        <v>792</v>
      </c>
      <c r="Q17" s="19">
        <v>323</v>
      </c>
      <c r="R17" s="19">
        <v>469</v>
      </c>
      <c r="S17" s="12">
        <f>SUM(T17:U17)</f>
        <v>62568</v>
      </c>
      <c r="T17" s="20">
        <f>SUMPRODUCT(O17*Q17)</f>
        <v>25517</v>
      </c>
      <c r="U17" s="21">
        <f>SUMPRODUCT(O17*R17)</f>
        <v>37051</v>
      </c>
    </row>
    <row r="18" spans="1:21" ht="15" customHeight="1">
      <c r="A18" s="16" t="s">
        <v>29</v>
      </c>
      <c r="B18" s="11">
        <v>2982</v>
      </c>
      <c r="C18" s="11">
        <v>1532</v>
      </c>
      <c r="D18" s="11">
        <v>1450</v>
      </c>
      <c r="E18" s="12">
        <v>35680</v>
      </c>
      <c r="F18" s="13">
        <v>18262</v>
      </c>
      <c r="G18" s="14">
        <v>17418</v>
      </c>
      <c r="H18" s="16" t="s">
        <v>42</v>
      </c>
      <c r="I18" s="17">
        <v>6860</v>
      </c>
      <c r="J18" s="17">
        <v>3410</v>
      </c>
      <c r="K18" s="17">
        <v>3450</v>
      </c>
      <c r="L18" s="12">
        <v>322451</v>
      </c>
      <c r="M18" s="13">
        <v>160251</v>
      </c>
      <c r="N18" s="14">
        <v>162200</v>
      </c>
      <c r="O18" s="16" t="s">
        <v>43</v>
      </c>
      <c r="P18" s="11">
        <v>3303</v>
      </c>
      <c r="Q18" s="17">
        <v>1336</v>
      </c>
      <c r="R18" s="17">
        <v>1967</v>
      </c>
      <c r="S18" s="12">
        <f>SUM(S19:S23)</f>
        <v>270842</v>
      </c>
      <c r="T18" s="13">
        <f>SUM(T19:T23)</f>
        <v>109469</v>
      </c>
      <c r="U18" s="14">
        <f>SUM(U19:U23)</f>
        <v>161373</v>
      </c>
    </row>
    <row r="19" spans="1:21" ht="15" customHeight="1">
      <c r="A19" s="31">
        <v>10</v>
      </c>
      <c r="B19" s="11">
        <v>590</v>
      </c>
      <c r="C19" s="19">
        <v>305</v>
      </c>
      <c r="D19" s="19">
        <v>285</v>
      </c>
      <c r="E19" s="12">
        <v>5900</v>
      </c>
      <c r="F19" s="20">
        <v>3050</v>
      </c>
      <c r="G19" s="21">
        <v>2850</v>
      </c>
      <c r="H19" s="31">
        <v>45</v>
      </c>
      <c r="I19" s="17">
        <v>1364</v>
      </c>
      <c r="J19" s="19">
        <v>679</v>
      </c>
      <c r="K19" s="19">
        <v>685</v>
      </c>
      <c r="L19" s="12">
        <v>61380</v>
      </c>
      <c r="M19" s="20">
        <v>30555</v>
      </c>
      <c r="N19" s="21">
        <v>30825</v>
      </c>
      <c r="O19" s="22">
        <v>80</v>
      </c>
      <c r="P19" s="11">
        <v>660</v>
      </c>
      <c r="Q19" s="19">
        <v>292</v>
      </c>
      <c r="R19" s="19">
        <v>368</v>
      </c>
      <c r="S19" s="12">
        <f>SUM(T19:U19)</f>
        <v>52800</v>
      </c>
      <c r="T19" s="20">
        <f>SUMPRODUCT(O19*Q19)</f>
        <v>23360</v>
      </c>
      <c r="U19" s="21">
        <f>SUMPRODUCT(O19*R19)</f>
        <v>29440</v>
      </c>
    </row>
    <row r="20" spans="1:21" ht="15" customHeight="1">
      <c r="A20" s="31">
        <v>11</v>
      </c>
      <c r="B20" s="11">
        <v>642</v>
      </c>
      <c r="C20" s="19">
        <v>359</v>
      </c>
      <c r="D20" s="19">
        <v>283</v>
      </c>
      <c r="E20" s="12">
        <v>7062</v>
      </c>
      <c r="F20" s="20">
        <v>3949</v>
      </c>
      <c r="G20" s="21">
        <v>3113</v>
      </c>
      <c r="H20" s="31">
        <v>46</v>
      </c>
      <c r="I20" s="17">
        <v>1358</v>
      </c>
      <c r="J20" s="19">
        <v>666</v>
      </c>
      <c r="K20" s="19">
        <v>692</v>
      </c>
      <c r="L20" s="12">
        <v>62468</v>
      </c>
      <c r="M20" s="20">
        <v>30636</v>
      </c>
      <c r="N20" s="21">
        <v>31832</v>
      </c>
      <c r="O20" s="22">
        <v>81</v>
      </c>
      <c r="P20" s="11">
        <v>663</v>
      </c>
      <c r="Q20" s="19">
        <v>266</v>
      </c>
      <c r="R20" s="19">
        <v>397</v>
      </c>
      <c r="S20" s="12">
        <f>SUM(T20:U20)</f>
        <v>53703</v>
      </c>
      <c r="T20" s="20">
        <f>SUMPRODUCT(O20*Q20)</f>
        <v>21546</v>
      </c>
      <c r="U20" s="21">
        <f>SUMPRODUCT(O20*R20)</f>
        <v>32157</v>
      </c>
    </row>
    <row r="21" spans="1:21" ht="15" customHeight="1">
      <c r="A21" s="31">
        <v>12</v>
      </c>
      <c r="B21" s="11">
        <v>601</v>
      </c>
      <c r="C21" s="19">
        <v>295</v>
      </c>
      <c r="D21" s="19">
        <v>306</v>
      </c>
      <c r="E21" s="12">
        <v>7212</v>
      </c>
      <c r="F21" s="20">
        <v>3540</v>
      </c>
      <c r="G21" s="21">
        <v>3672</v>
      </c>
      <c r="H21" s="31">
        <v>47</v>
      </c>
      <c r="I21" s="17">
        <v>1412</v>
      </c>
      <c r="J21" s="19">
        <v>725</v>
      </c>
      <c r="K21" s="19">
        <v>687</v>
      </c>
      <c r="L21" s="12">
        <v>66364</v>
      </c>
      <c r="M21" s="20">
        <v>34075</v>
      </c>
      <c r="N21" s="21">
        <v>32289</v>
      </c>
      <c r="O21" s="22">
        <v>82</v>
      </c>
      <c r="P21" s="11">
        <v>668</v>
      </c>
      <c r="Q21" s="19">
        <v>264</v>
      </c>
      <c r="R21" s="19">
        <v>404</v>
      </c>
      <c r="S21" s="12">
        <f>SUM(T21:U21)</f>
        <v>54776</v>
      </c>
      <c r="T21" s="20">
        <f>SUMPRODUCT(O21*Q21)</f>
        <v>21648</v>
      </c>
      <c r="U21" s="21">
        <f>SUMPRODUCT(O21*R21)</f>
        <v>33128</v>
      </c>
    </row>
    <row r="22" spans="1:21" ht="15" customHeight="1">
      <c r="A22" s="31">
        <v>13</v>
      </c>
      <c r="B22" s="11">
        <v>580</v>
      </c>
      <c r="C22" s="19">
        <v>299</v>
      </c>
      <c r="D22" s="19">
        <v>281</v>
      </c>
      <c r="E22" s="12">
        <v>7540</v>
      </c>
      <c r="F22" s="20">
        <v>3887</v>
      </c>
      <c r="G22" s="21">
        <v>3653</v>
      </c>
      <c r="H22" s="31">
        <v>48</v>
      </c>
      <c r="I22" s="17">
        <v>1335</v>
      </c>
      <c r="J22" s="19">
        <v>675</v>
      </c>
      <c r="K22" s="19">
        <v>660</v>
      </c>
      <c r="L22" s="12">
        <v>64080</v>
      </c>
      <c r="M22" s="20">
        <v>32400</v>
      </c>
      <c r="N22" s="21">
        <v>31680</v>
      </c>
      <c r="O22" s="22">
        <v>83</v>
      </c>
      <c r="P22" s="11">
        <v>645</v>
      </c>
      <c r="Q22" s="19">
        <v>261</v>
      </c>
      <c r="R22" s="19">
        <v>384</v>
      </c>
      <c r="S22" s="12">
        <f>SUM(T22:U22)</f>
        <v>53535</v>
      </c>
      <c r="T22" s="20">
        <f>SUMPRODUCT(O22*Q22)</f>
        <v>21663</v>
      </c>
      <c r="U22" s="21">
        <f>SUMPRODUCT(O22*R22)</f>
        <v>31872</v>
      </c>
    </row>
    <row r="23" spans="1:21" ht="15" customHeight="1">
      <c r="A23" s="31">
        <v>14</v>
      </c>
      <c r="B23" s="11">
        <v>569</v>
      </c>
      <c r="C23" s="19">
        <v>274</v>
      </c>
      <c r="D23" s="19">
        <v>295</v>
      </c>
      <c r="E23" s="12">
        <v>7966</v>
      </c>
      <c r="F23" s="20">
        <v>3836</v>
      </c>
      <c r="G23" s="21">
        <v>4130</v>
      </c>
      <c r="H23" s="31">
        <v>49</v>
      </c>
      <c r="I23" s="17">
        <v>1391</v>
      </c>
      <c r="J23" s="19">
        <v>665</v>
      </c>
      <c r="K23" s="19">
        <v>726</v>
      </c>
      <c r="L23" s="12">
        <v>68159</v>
      </c>
      <c r="M23" s="20">
        <v>32585</v>
      </c>
      <c r="N23" s="21">
        <v>35574</v>
      </c>
      <c r="O23" s="22">
        <v>84</v>
      </c>
      <c r="P23" s="11">
        <v>667</v>
      </c>
      <c r="Q23" s="19">
        <v>253</v>
      </c>
      <c r="R23" s="19">
        <v>414</v>
      </c>
      <c r="S23" s="12">
        <f>SUM(T23:U23)</f>
        <v>56028</v>
      </c>
      <c r="T23" s="20">
        <f>SUMPRODUCT(O23*Q23)</f>
        <v>21252</v>
      </c>
      <c r="U23" s="21">
        <f>SUMPRODUCT(O23*R23)</f>
        <v>34776</v>
      </c>
    </row>
    <row r="24" spans="1:21" ht="15" customHeight="1">
      <c r="A24" s="16" t="s">
        <v>30</v>
      </c>
      <c r="B24" s="11">
        <v>3224</v>
      </c>
      <c r="C24" s="11">
        <v>1678</v>
      </c>
      <c r="D24" s="11">
        <v>1546</v>
      </c>
      <c r="E24" s="12">
        <v>55044</v>
      </c>
      <c r="F24" s="13">
        <v>28692</v>
      </c>
      <c r="G24" s="14">
        <v>26352</v>
      </c>
      <c r="H24" s="16" t="s">
        <v>44</v>
      </c>
      <c r="I24" s="17">
        <v>6462</v>
      </c>
      <c r="J24" s="17">
        <v>3341</v>
      </c>
      <c r="K24" s="17">
        <v>3121</v>
      </c>
      <c r="L24" s="12">
        <v>335540</v>
      </c>
      <c r="M24" s="13">
        <v>173546</v>
      </c>
      <c r="N24" s="14">
        <v>161994</v>
      </c>
      <c r="O24" s="16" t="s">
        <v>37</v>
      </c>
      <c r="P24" s="11">
        <v>2237</v>
      </c>
      <c r="Q24" s="17">
        <v>818</v>
      </c>
      <c r="R24" s="17">
        <v>1419</v>
      </c>
      <c r="S24" s="12">
        <f>SUM(S25:S29)</f>
        <v>194047</v>
      </c>
      <c r="T24" s="13">
        <f>SUM(T25:T29)</f>
        <v>70910</v>
      </c>
      <c r="U24" s="14">
        <f>SUM(U25:U29)</f>
        <v>123137</v>
      </c>
    </row>
    <row r="25" spans="1:21" ht="15" customHeight="1">
      <c r="A25" s="31">
        <v>15</v>
      </c>
      <c r="B25" s="11">
        <v>627</v>
      </c>
      <c r="C25" s="19">
        <v>321</v>
      </c>
      <c r="D25" s="19">
        <v>306</v>
      </c>
      <c r="E25" s="12">
        <v>9405</v>
      </c>
      <c r="F25" s="20">
        <v>4815</v>
      </c>
      <c r="G25" s="21">
        <v>4590</v>
      </c>
      <c r="H25" s="31">
        <v>50</v>
      </c>
      <c r="I25" s="17">
        <v>1384</v>
      </c>
      <c r="J25" s="19">
        <v>707</v>
      </c>
      <c r="K25" s="19">
        <v>677</v>
      </c>
      <c r="L25" s="12">
        <v>69200</v>
      </c>
      <c r="M25" s="20">
        <v>35350</v>
      </c>
      <c r="N25" s="21">
        <v>33850</v>
      </c>
      <c r="O25" s="22">
        <v>85</v>
      </c>
      <c r="P25" s="11">
        <v>527</v>
      </c>
      <c r="Q25" s="19">
        <v>192</v>
      </c>
      <c r="R25" s="19">
        <v>335</v>
      </c>
      <c r="S25" s="12">
        <f>SUM(T25:U25)</f>
        <v>44795</v>
      </c>
      <c r="T25" s="20">
        <f>SUMPRODUCT(O25*Q25)</f>
        <v>16320</v>
      </c>
      <c r="U25" s="21">
        <f>SUMPRODUCT(O25*R25)</f>
        <v>28475</v>
      </c>
    </row>
    <row r="26" spans="1:21" ht="15" customHeight="1">
      <c r="A26" s="31">
        <v>16</v>
      </c>
      <c r="B26" s="11">
        <v>614</v>
      </c>
      <c r="C26" s="19">
        <v>318</v>
      </c>
      <c r="D26" s="19">
        <v>296</v>
      </c>
      <c r="E26" s="12">
        <v>9824</v>
      </c>
      <c r="F26" s="20">
        <v>5088</v>
      </c>
      <c r="G26" s="21">
        <v>4736</v>
      </c>
      <c r="H26" s="31">
        <v>51</v>
      </c>
      <c r="I26" s="17">
        <v>1334</v>
      </c>
      <c r="J26" s="19">
        <v>678</v>
      </c>
      <c r="K26" s="19">
        <v>656</v>
      </c>
      <c r="L26" s="12">
        <v>68034</v>
      </c>
      <c r="M26" s="20">
        <v>34578</v>
      </c>
      <c r="N26" s="21">
        <v>33456</v>
      </c>
      <c r="O26" s="22">
        <v>86</v>
      </c>
      <c r="P26" s="11">
        <v>532</v>
      </c>
      <c r="Q26" s="19">
        <v>208</v>
      </c>
      <c r="R26" s="19">
        <v>324</v>
      </c>
      <c r="S26" s="12">
        <f>SUM(T26:U26)</f>
        <v>45752</v>
      </c>
      <c r="T26" s="20">
        <f>SUMPRODUCT(O26*Q26)</f>
        <v>17888</v>
      </c>
      <c r="U26" s="21">
        <f>SUMPRODUCT(O26*R26)</f>
        <v>27864</v>
      </c>
    </row>
    <row r="27" spans="1:21" ht="15" customHeight="1">
      <c r="A27" s="31">
        <v>17</v>
      </c>
      <c r="B27" s="11">
        <v>596</v>
      </c>
      <c r="C27" s="19">
        <v>299</v>
      </c>
      <c r="D27" s="19">
        <v>297</v>
      </c>
      <c r="E27" s="12">
        <v>10132</v>
      </c>
      <c r="F27" s="20">
        <v>5083</v>
      </c>
      <c r="G27" s="21">
        <v>5049</v>
      </c>
      <c r="H27" s="31">
        <v>52</v>
      </c>
      <c r="I27" s="17">
        <v>1400</v>
      </c>
      <c r="J27" s="19">
        <v>722</v>
      </c>
      <c r="K27" s="19">
        <v>678</v>
      </c>
      <c r="L27" s="12">
        <v>72800</v>
      </c>
      <c r="M27" s="20">
        <v>37544</v>
      </c>
      <c r="N27" s="21">
        <v>35256</v>
      </c>
      <c r="O27" s="22">
        <v>87</v>
      </c>
      <c r="P27" s="11">
        <v>469</v>
      </c>
      <c r="Q27" s="19">
        <v>177</v>
      </c>
      <c r="R27" s="19">
        <v>292</v>
      </c>
      <c r="S27" s="12">
        <f>SUM(T27:U27)</f>
        <v>40803</v>
      </c>
      <c r="T27" s="20">
        <f>SUMPRODUCT(O27*Q27)</f>
        <v>15399</v>
      </c>
      <c r="U27" s="21">
        <f>SUMPRODUCT(O27*R27)</f>
        <v>25404</v>
      </c>
    </row>
    <row r="28" spans="1:21" ht="15" customHeight="1">
      <c r="A28" s="31">
        <v>18</v>
      </c>
      <c r="B28" s="11">
        <v>670</v>
      </c>
      <c r="C28" s="19">
        <v>354</v>
      </c>
      <c r="D28" s="19">
        <v>316</v>
      </c>
      <c r="E28" s="12">
        <v>12060</v>
      </c>
      <c r="F28" s="20">
        <v>6372</v>
      </c>
      <c r="G28" s="21">
        <v>5688</v>
      </c>
      <c r="H28" s="31">
        <v>53</v>
      </c>
      <c r="I28" s="17">
        <v>1070</v>
      </c>
      <c r="J28" s="19">
        <v>562</v>
      </c>
      <c r="K28" s="19">
        <v>508</v>
      </c>
      <c r="L28" s="12">
        <v>56710</v>
      </c>
      <c r="M28" s="20">
        <v>29786</v>
      </c>
      <c r="N28" s="21">
        <v>26924</v>
      </c>
      <c r="O28" s="22">
        <v>88</v>
      </c>
      <c r="P28" s="11">
        <v>404</v>
      </c>
      <c r="Q28" s="19">
        <v>146</v>
      </c>
      <c r="R28" s="19">
        <v>258</v>
      </c>
      <c r="S28" s="12">
        <f>SUM(T28:U28)</f>
        <v>35552</v>
      </c>
      <c r="T28" s="20">
        <f>SUMPRODUCT(O28*Q28)</f>
        <v>12848</v>
      </c>
      <c r="U28" s="21">
        <f>SUMPRODUCT(O28*R28)</f>
        <v>22704</v>
      </c>
    </row>
    <row r="29" spans="1:21" ht="15" customHeight="1">
      <c r="A29" s="31">
        <v>19</v>
      </c>
      <c r="B29" s="11">
        <v>717</v>
      </c>
      <c r="C29" s="19">
        <v>386</v>
      </c>
      <c r="D29" s="19">
        <v>331</v>
      </c>
      <c r="E29" s="12">
        <v>13623</v>
      </c>
      <c r="F29" s="20">
        <v>7334</v>
      </c>
      <c r="G29" s="21">
        <v>6289</v>
      </c>
      <c r="H29" s="31">
        <v>54</v>
      </c>
      <c r="I29" s="17">
        <v>1274</v>
      </c>
      <c r="J29" s="19">
        <v>672</v>
      </c>
      <c r="K29" s="19">
        <v>602</v>
      </c>
      <c r="L29" s="12">
        <v>68796</v>
      </c>
      <c r="M29" s="20">
        <v>36288</v>
      </c>
      <c r="N29" s="21">
        <v>32508</v>
      </c>
      <c r="O29" s="22">
        <v>89</v>
      </c>
      <c r="P29" s="11">
        <v>305</v>
      </c>
      <c r="Q29" s="19">
        <v>95</v>
      </c>
      <c r="R29" s="19">
        <v>210</v>
      </c>
      <c r="S29" s="12">
        <f>SUM(T29:U29)</f>
        <v>27145</v>
      </c>
      <c r="T29" s="20">
        <f>SUMPRODUCT(O29*Q29)</f>
        <v>8455</v>
      </c>
      <c r="U29" s="21">
        <f>SUMPRODUCT(O29*R29)</f>
        <v>18690</v>
      </c>
    </row>
    <row r="30" spans="1:21" ht="15" customHeight="1">
      <c r="A30" s="16" t="s">
        <v>31</v>
      </c>
      <c r="B30" s="11">
        <v>4790</v>
      </c>
      <c r="C30" s="11">
        <v>2337</v>
      </c>
      <c r="D30" s="11">
        <v>2453</v>
      </c>
      <c r="E30" s="12">
        <v>105965</v>
      </c>
      <c r="F30" s="13">
        <v>51555</v>
      </c>
      <c r="G30" s="14">
        <v>54410</v>
      </c>
      <c r="H30" s="16" t="s">
        <v>38</v>
      </c>
      <c r="I30" s="17">
        <v>5173</v>
      </c>
      <c r="J30" s="11">
        <v>2690</v>
      </c>
      <c r="K30" s="11">
        <v>2483</v>
      </c>
      <c r="L30" s="12">
        <v>294236</v>
      </c>
      <c r="M30" s="13">
        <v>152853</v>
      </c>
      <c r="N30" s="14">
        <v>141383</v>
      </c>
      <c r="O30" s="16" t="s">
        <v>45</v>
      </c>
      <c r="P30" s="11">
        <v>975</v>
      </c>
      <c r="Q30" s="17">
        <v>299</v>
      </c>
      <c r="R30" s="17">
        <v>676</v>
      </c>
      <c r="S30" s="12">
        <f>SUM(S31:S35)</f>
        <v>89275</v>
      </c>
      <c r="T30" s="13">
        <f>SUM(T31:T35)</f>
        <v>27380</v>
      </c>
      <c r="U30" s="14">
        <f>SUM(U31:U35)</f>
        <v>61895</v>
      </c>
    </row>
    <row r="31" spans="1:21" ht="15" customHeight="1">
      <c r="A31" s="31">
        <v>20</v>
      </c>
      <c r="B31" s="11">
        <v>815</v>
      </c>
      <c r="C31" s="19">
        <v>427</v>
      </c>
      <c r="D31" s="19">
        <v>388</v>
      </c>
      <c r="E31" s="12">
        <v>16300</v>
      </c>
      <c r="F31" s="20">
        <v>8540</v>
      </c>
      <c r="G31" s="21">
        <v>7760</v>
      </c>
      <c r="H31" s="31">
        <v>55</v>
      </c>
      <c r="I31" s="17">
        <v>1229</v>
      </c>
      <c r="J31" s="19">
        <v>692</v>
      </c>
      <c r="K31" s="19">
        <v>537</v>
      </c>
      <c r="L31" s="12">
        <v>67595</v>
      </c>
      <c r="M31" s="20">
        <v>38060</v>
      </c>
      <c r="N31" s="21">
        <v>29535</v>
      </c>
      <c r="O31" s="22">
        <v>90</v>
      </c>
      <c r="P31" s="11">
        <v>282</v>
      </c>
      <c r="Q31" s="19">
        <v>84</v>
      </c>
      <c r="R31" s="19">
        <v>198</v>
      </c>
      <c r="S31" s="12">
        <f>SUM(T31:U31)</f>
        <v>25380</v>
      </c>
      <c r="T31" s="20">
        <f>SUMPRODUCT(O31*Q31)</f>
        <v>7560</v>
      </c>
      <c r="U31" s="21">
        <f>SUMPRODUCT(O31*R31)</f>
        <v>17820</v>
      </c>
    </row>
    <row r="32" spans="1:21" ht="15" customHeight="1">
      <c r="A32" s="31">
        <v>21</v>
      </c>
      <c r="B32" s="11">
        <v>936</v>
      </c>
      <c r="C32" s="19">
        <v>477</v>
      </c>
      <c r="D32" s="19">
        <v>459</v>
      </c>
      <c r="E32" s="12">
        <v>19656</v>
      </c>
      <c r="F32" s="20">
        <v>10017</v>
      </c>
      <c r="G32" s="21">
        <v>9639</v>
      </c>
      <c r="H32" s="31">
        <v>56</v>
      </c>
      <c r="I32" s="17">
        <v>1069</v>
      </c>
      <c r="J32" s="19">
        <v>549</v>
      </c>
      <c r="K32" s="19">
        <v>520</v>
      </c>
      <c r="L32" s="12">
        <v>59864</v>
      </c>
      <c r="M32" s="20">
        <v>30744</v>
      </c>
      <c r="N32" s="21">
        <v>29120</v>
      </c>
      <c r="O32" s="22">
        <v>91</v>
      </c>
      <c r="P32" s="11">
        <v>234</v>
      </c>
      <c r="Q32" s="19">
        <v>74</v>
      </c>
      <c r="R32" s="19">
        <v>160</v>
      </c>
      <c r="S32" s="12">
        <f>SUM(T32:U32)</f>
        <v>21294</v>
      </c>
      <c r="T32" s="20">
        <f>SUMPRODUCT(O32*Q32)</f>
        <v>6734</v>
      </c>
      <c r="U32" s="21">
        <f>SUMPRODUCT(O32*R32)</f>
        <v>14560</v>
      </c>
    </row>
    <row r="33" spans="1:26" ht="15" customHeight="1">
      <c r="A33" s="31">
        <v>22</v>
      </c>
      <c r="B33" s="11">
        <v>953</v>
      </c>
      <c r="C33" s="19">
        <v>468</v>
      </c>
      <c r="D33" s="19">
        <v>485</v>
      </c>
      <c r="E33" s="12">
        <v>20966</v>
      </c>
      <c r="F33" s="20">
        <v>10296</v>
      </c>
      <c r="G33" s="21">
        <v>10670</v>
      </c>
      <c r="H33" s="31">
        <v>57</v>
      </c>
      <c r="I33" s="17">
        <v>951</v>
      </c>
      <c r="J33" s="19">
        <v>483</v>
      </c>
      <c r="K33" s="19">
        <v>468</v>
      </c>
      <c r="L33" s="12">
        <v>54207</v>
      </c>
      <c r="M33" s="20">
        <v>27531</v>
      </c>
      <c r="N33" s="21">
        <v>26676</v>
      </c>
      <c r="O33" s="22">
        <v>92</v>
      </c>
      <c r="P33" s="11">
        <v>193</v>
      </c>
      <c r="Q33" s="19">
        <v>57</v>
      </c>
      <c r="R33" s="19">
        <v>136</v>
      </c>
      <c r="S33" s="12">
        <f>SUM(T33:U33)</f>
        <v>17756</v>
      </c>
      <c r="T33" s="20">
        <f>SUMPRODUCT(O33*Q33)</f>
        <v>5244</v>
      </c>
      <c r="U33" s="21">
        <f>SUMPRODUCT(O33*R33)</f>
        <v>12512</v>
      </c>
    </row>
    <row r="34" spans="1:26" ht="15" customHeight="1">
      <c r="A34" s="31">
        <v>23</v>
      </c>
      <c r="B34" s="11">
        <v>1021</v>
      </c>
      <c r="C34" s="19">
        <v>458</v>
      </c>
      <c r="D34" s="19">
        <v>563</v>
      </c>
      <c r="E34" s="12">
        <v>23483</v>
      </c>
      <c r="F34" s="20">
        <v>10534</v>
      </c>
      <c r="G34" s="21">
        <v>12949</v>
      </c>
      <c r="H34" s="31">
        <v>58</v>
      </c>
      <c r="I34" s="17">
        <v>946</v>
      </c>
      <c r="J34" s="19">
        <v>476</v>
      </c>
      <c r="K34" s="19">
        <v>470</v>
      </c>
      <c r="L34" s="12">
        <v>54868</v>
      </c>
      <c r="M34" s="20">
        <v>27608</v>
      </c>
      <c r="N34" s="21">
        <v>27260</v>
      </c>
      <c r="O34" s="22">
        <v>93</v>
      </c>
      <c r="P34" s="11">
        <v>159</v>
      </c>
      <c r="Q34" s="19">
        <v>54</v>
      </c>
      <c r="R34" s="19">
        <v>105</v>
      </c>
      <c r="S34" s="12">
        <f>SUM(T34:U34)</f>
        <v>14787</v>
      </c>
      <c r="T34" s="20">
        <f>SUMPRODUCT(O34*Q34)</f>
        <v>5022</v>
      </c>
      <c r="U34" s="21">
        <f>SUMPRODUCT(O34*R34)</f>
        <v>9765</v>
      </c>
    </row>
    <row r="35" spans="1:26" ht="15" customHeight="1">
      <c r="A35" s="31">
        <v>24</v>
      </c>
      <c r="B35" s="11">
        <v>1065</v>
      </c>
      <c r="C35" s="19">
        <v>507</v>
      </c>
      <c r="D35" s="19">
        <v>558</v>
      </c>
      <c r="E35" s="12">
        <v>25560</v>
      </c>
      <c r="F35" s="20">
        <v>12168</v>
      </c>
      <c r="G35" s="21">
        <v>13392</v>
      </c>
      <c r="H35" s="31">
        <v>59</v>
      </c>
      <c r="I35" s="17">
        <v>978</v>
      </c>
      <c r="J35" s="19">
        <v>490</v>
      </c>
      <c r="K35" s="19">
        <v>488</v>
      </c>
      <c r="L35" s="12">
        <v>57702</v>
      </c>
      <c r="M35" s="20">
        <v>28910</v>
      </c>
      <c r="N35" s="21">
        <v>28792</v>
      </c>
      <c r="O35" s="22">
        <v>94</v>
      </c>
      <c r="P35" s="11">
        <v>107</v>
      </c>
      <c r="Q35" s="19">
        <v>30</v>
      </c>
      <c r="R35" s="19">
        <v>77</v>
      </c>
      <c r="S35" s="12">
        <f>SUM(T35:U35)</f>
        <v>10058</v>
      </c>
      <c r="T35" s="20">
        <f>SUMPRODUCT(O35*Q35)</f>
        <v>2820</v>
      </c>
      <c r="U35" s="21">
        <f>SUMPRODUCT(O35*R35)</f>
        <v>7238</v>
      </c>
    </row>
    <row r="36" spans="1:26" ht="15" customHeight="1">
      <c r="A36" s="16" t="s">
        <v>32</v>
      </c>
      <c r="B36" s="11">
        <v>5062</v>
      </c>
      <c r="C36" s="11">
        <v>2369</v>
      </c>
      <c r="D36" s="11">
        <v>2693</v>
      </c>
      <c r="E36" s="12">
        <v>136535</v>
      </c>
      <c r="F36" s="13">
        <v>63861</v>
      </c>
      <c r="G36" s="14">
        <v>72674</v>
      </c>
      <c r="H36" s="16" t="s">
        <v>39</v>
      </c>
      <c r="I36" s="17">
        <v>4196</v>
      </c>
      <c r="J36" s="11">
        <v>2139</v>
      </c>
      <c r="K36" s="11">
        <v>2057</v>
      </c>
      <c r="L36" s="12">
        <v>259886</v>
      </c>
      <c r="M36" s="13">
        <v>132510</v>
      </c>
      <c r="N36" s="14">
        <v>127376</v>
      </c>
      <c r="O36" s="16" t="s">
        <v>46</v>
      </c>
      <c r="P36" s="17">
        <v>245</v>
      </c>
      <c r="Q36" s="11">
        <v>61</v>
      </c>
      <c r="R36" s="11">
        <v>184</v>
      </c>
      <c r="S36" s="12">
        <f>SUM(S37:S41)</f>
        <v>23600</v>
      </c>
      <c r="T36" s="13">
        <f>SUM(T37:T41)</f>
        <v>5873</v>
      </c>
      <c r="U36" s="14">
        <f>SUM(U37:U41)</f>
        <v>17727</v>
      </c>
    </row>
    <row r="37" spans="1:26" ht="15" customHeight="1">
      <c r="A37" s="31">
        <v>25</v>
      </c>
      <c r="B37" s="11">
        <v>1052</v>
      </c>
      <c r="C37" s="19">
        <v>504</v>
      </c>
      <c r="D37" s="19">
        <v>548</v>
      </c>
      <c r="E37" s="12">
        <v>26300</v>
      </c>
      <c r="F37" s="20">
        <v>12600</v>
      </c>
      <c r="G37" s="21">
        <v>13700</v>
      </c>
      <c r="H37" s="31">
        <v>60</v>
      </c>
      <c r="I37" s="17">
        <v>903</v>
      </c>
      <c r="J37" s="19">
        <v>455</v>
      </c>
      <c r="K37" s="19">
        <v>448</v>
      </c>
      <c r="L37" s="12">
        <v>54180</v>
      </c>
      <c r="M37" s="20">
        <v>27300</v>
      </c>
      <c r="N37" s="21">
        <v>26880</v>
      </c>
      <c r="O37" s="22">
        <v>95</v>
      </c>
      <c r="P37" s="11">
        <v>91</v>
      </c>
      <c r="Q37" s="19">
        <v>24</v>
      </c>
      <c r="R37" s="19">
        <v>67</v>
      </c>
      <c r="S37" s="12">
        <f>SUM(T37:U37)</f>
        <v>8645</v>
      </c>
      <c r="T37" s="20">
        <f>SUMPRODUCT(O37*Q37)</f>
        <v>2280</v>
      </c>
      <c r="U37" s="21">
        <f>SUMPRODUCT(O37*R37)</f>
        <v>6365</v>
      </c>
    </row>
    <row r="38" spans="1:26" ht="15" customHeight="1">
      <c r="A38" s="31">
        <v>26</v>
      </c>
      <c r="B38" s="11">
        <v>1005</v>
      </c>
      <c r="C38" s="19">
        <v>477</v>
      </c>
      <c r="D38" s="19">
        <v>528</v>
      </c>
      <c r="E38" s="12">
        <v>26130</v>
      </c>
      <c r="F38" s="20">
        <v>12402</v>
      </c>
      <c r="G38" s="21">
        <v>13728</v>
      </c>
      <c r="H38" s="31">
        <v>61</v>
      </c>
      <c r="I38" s="17">
        <v>892</v>
      </c>
      <c r="J38" s="19">
        <v>453</v>
      </c>
      <c r="K38" s="19">
        <v>439</v>
      </c>
      <c r="L38" s="12">
        <v>54412</v>
      </c>
      <c r="M38" s="20">
        <v>27633</v>
      </c>
      <c r="N38" s="21">
        <v>26779</v>
      </c>
      <c r="O38" s="22">
        <v>96</v>
      </c>
      <c r="P38" s="11">
        <v>61</v>
      </c>
      <c r="Q38" s="19">
        <v>14</v>
      </c>
      <c r="R38" s="19">
        <v>47</v>
      </c>
      <c r="S38" s="12">
        <f>SUM(T38:U38)</f>
        <v>5856</v>
      </c>
      <c r="T38" s="20">
        <f>SUMPRODUCT(O38*Q38)</f>
        <v>1344</v>
      </c>
      <c r="U38" s="21">
        <f>SUMPRODUCT(O38*R38)</f>
        <v>4512</v>
      </c>
    </row>
    <row r="39" spans="1:26" ht="15" customHeight="1">
      <c r="A39" s="31">
        <v>27</v>
      </c>
      <c r="B39" s="11">
        <v>1017</v>
      </c>
      <c r="C39" s="19">
        <v>459</v>
      </c>
      <c r="D39" s="19">
        <v>558</v>
      </c>
      <c r="E39" s="12">
        <v>27459</v>
      </c>
      <c r="F39" s="20">
        <v>12393</v>
      </c>
      <c r="G39" s="21">
        <v>15066</v>
      </c>
      <c r="H39" s="31">
        <v>62</v>
      </c>
      <c r="I39" s="17">
        <v>756</v>
      </c>
      <c r="J39" s="19">
        <v>382</v>
      </c>
      <c r="K39" s="19">
        <v>374</v>
      </c>
      <c r="L39" s="12">
        <v>46872</v>
      </c>
      <c r="M39" s="20">
        <v>23684</v>
      </c>
      <c r="N39" s="21">
        <v>23188</v>
      </c>
      <c r="O39" s="22">
        <v>97</v>
      </c>
      <c r="P39" s="11">
        <v>38</v>
      </c>
      <c r="Q39" s="19">
        <v>11</v>
      </c>
      <c r="R39" s="19">
        <v>27</v>
      </c>
      <c r="S39" s="12">
        <f>SUM(T39:U39)</f>
        <v>3686</v>
      </c>
      <c r="T39" s="20">
        <f>SUMPRODUCT(O39*Q39)</f>
        <v>1067</v>
      </c>
      <c r="U39" s="21">
        <f>SUMPRODUCT(O39*R39)</f>
        <v>2619</v>
      </c>
    </row>
    <row r="40" spans="1:26" ht="15" customHeight="1">
      <c r="A40" s="31">
        <v>28</v>
      </c>
      <c r="B40" s="11">
        <v>1006</v>
      </c>
      <c r="C40" s="19">
        <v>475</v>
      </c>
      <c r="D40" s="19">
        <v>531</v>
      </c>
      <c r="E40" s="12">
        <v>28168</v>
      </c>
      <c r="F40" s="20">
        <v>13300</v>
      </c>
      <c r="G40" s="21">
        <v>14868</v>
      </c>
      <c r="H40" s="31">
        <v>63</v>
      </c>
      <c r="I40" s="17">
        <v>858</v>
      </c>
      <c r="J40" s="19">
        <v>443</v>
      </c>
      <c r="K40" s="19">
        <v>415</v>
      </c>
      <c r="L40" s="12">
        <v>54054</v>
      </c>
      <c r="M40" s="20">
        <v>27909</v>
      </c>
      <c r="N40" s="21">
        <v>26145</v>
      </c>
      <c r="O40" s="22">
        <v>98</v>
      </c>
      <c r="P40" s="11">
        <v>32</v>
      </c>
      <c r="Q40" s="19">
        <v>6</v>
      </c>
      <c r="R40" s="19">
        <v>26</v>
      </c>
      <c r="S40" s="12">
        <f>SUM(T40:U40)</f>
        <v>3136</v>
      </c>
      <c r="T40" s="20">
        <f>SUMPRODUCT(O40*Q40)</f>
        <v>588</v>
      </c>
      <c r="U40" s="21">
        <f>SUMPRODUCT(O40*R40)</f>
        <v>2548</v>
      </c>
    </row>
    <row r="41" spans="1:26" ht="15" customHeight="1">
      <c r="A41" s="31">
        <v>29</v>
      </c>
      <c r="B41" s="11">
        <v>982</v>
      </c>
      <c r="C41" s="19">
        <v>454</v>
      </c>
      <c r="D41" s="19">
        <v>528</v>
      </c>
      <c r="E41" s="12">
        <v>28478</v>
      </c>
      <c r="F41" s="20">
        <v>13166</v>
      </c>
      <c r="G41" s="21">
        <v>15312</v>
      </c>
      <c r="H41" s="31">
        <v>64</v>
      </c>
      <c r="I41" s="17">
        <v>787</v>
      </c>
      <c r="J41" s="19">
        <v>406</v>
      </c>
      <c r="K41" s="19">
        <v>381</v>
      </c>
      <c r="L41" s="12">
        <v>50368</v>
      </c>
      <c r="M41" s="20">
        <v>25984</v>
      </c>
      <c r="N41" s="21">
        <v>24384</v>
      </c>
      <c r="O41" s="22">
        <v>99</v>
      </c>
      <c r="P41" s="11">
        <v>23</v>
      </c>
      <c r="Q41" s="19">
        <v>6</v>
      </c>
      <c r="R41" s="19">
        <v>17</v>
      </c>
      <c r="S41" s="12">
        <f>SUM(T41:U41)</f>
        <v>2277</v>
      </c>
      <c r="T41" s="20">
        <f>SUMPRODUCT(O41*Q41)</f>
        <v>594</v>
      </c>
      <c r="U41" s="21">
        <f>SUMPRODUCT(O41*R41)</f>
        <v>1683</v>
      </c>
    </row>
    <row r="42" spans="1:26" ht="15" customHeight="1">
      <c r="A42" s="16" t="s">
        <v>33</v>
      </c>
      <c r="B42" s="11">
        <v>5246</v>
      </c>
      <c r="C42" s="11">
        <v>2541</v>
      </c>
      <c r="D42" s="11">
        <v>2705</v>
      </c>
      <c r="E42" s="12">
        <v>168053</v>
      </c>
      <c r="F42" s="13">
        <v>81365</v>
      </c>
      <c r="G42" s="14">
        <v>86688</v>
      </c>
      <c r="H42" s="16" t="s">
        <v>49</v>
      </c>
      <c r="I42" s="17">
        <v>4162</v>
      </c>
      <c r="J42" s="11">
        <v>2049</v>
      </c>
      <c r="K42" s="11">
        <v>2113</v>
      </c>
      <c r="L42" s="12">
        <v>279161</v>
      </c>
      <c r="M42" s="13">
        <v>137397</v>
      </c>
      <c r="N42" s="14">
        <v>141764</v>
      </c>
      <c r="O42" s="16" t="s">
        <v>50</v>
      </c>
      <c r="P42" s="11">
        <v>32</v>
      </c>
      <c r="Q42" s="17">
        <v>4</v>
      </c>
      <c r="R42" s="17">
        <v>28</v>
      </c>
      <c r="S42" s="12">
        <f>SUM(S43:S47)</f>
        <v>2220</v>
      </c>
      <c r="T42" s="13">
        <f>SUM(T43:T47)</f>
        <v>303</v>
      </c>
      <c r="U42" s="14">
        <f>SUM(U43:U47)</f>
        <v>1917</v>
      </c>
    </row>
    <row r="43" spans="1:26" ht="15" customHeight="1">
      <c r="A43" s="31">
        <v>30</v>
      </c>
      <c r="B43" s="11">
        <v>1041</v>
      </c>
      <c r="C43" s="19">
        <v>505</v>
      </c>
      <c r="D43" s="19">
        <v>536</v>
      </c>
      <c r="E43" s="12">
        <v>31230</v>
      </c>
      <c r="F43" s="20">
        <v>15150</v>
      </c>
      <c r="G43" s="21">
        <v>16080</v>
      </c>
      <c r="H43" s="31">
        <v>65</v>
      </c>
      <c r="I43" s="17">
        <v>804</v>
      </c>
      <c r="J43" s="19">
        <v>389</v>
      </c>
      <c r="K43" s="19">
        <v>415</v>
      </c>
      <c r="L43" s="12">
        <v>52260</v>
      </c>
      <c r="M43" s="20">
        <v>25285</v>
      </c>
      <c r="N43" s="21">
        <v>26975</v>
      </c>
      <c r="O43" s="22">
        <v>100</v>
      </c>
      <c r="P43" s="11">
        <v>8</v>
      </c>
      <c r="Q43" s="19">
        <v>1</v>
      </c>
      <c r="R43" s="19">
        <v>7</v>
      </c>
      <c r="S43" s="12">
        <f>SUM(T43:U43)</f>
        <v>800</v>
      </c>
      <c r="T43" s="20">
        <f>SUMPRODUCT(O43*Q43)</f>
        <v>100</v>
      </c>
      <c r="U43" s="21">
        <f>SUMPRODUCT(O43*R43)</f>
        <v>700</v>
      </c>
    </row>
    <row r="44" spans="1:26" ht="15" customHeight="1">
      <c r="A44" s="31">
        <v>31</v>
      </c>
      <c r="B44" s="11">
        <v>1001</v>
      </c>
      <c r="C44" s="19">
        <v>499</v>
      </c>
      <c r="D44" s="19">
        <v>502</v>
      </c>
      <c r="E44" s="12">
        <v>31031</v>
      </c>
      <c r="F44" s="20">
        <v>15469</v>
      </c>
      <c r="G44" s="21">
        <v>15562</v>
      </c>
      <c r="H44" s="31">
        <v>66</v>
      </c>
      <c r="I44" s="17">
        <v>758</v>
      </c>
      <c r="J44" s="19">
        <v>396</v>
      </c>
      <c r="K44" s="19">
        <v>362</v>
      </c>
      <c r="L44" s="12">
        <v>50028</v>
      </c>
      <c r="M44" s="20">
        <v>26136</v>
      </c>
      <c r="N44" s="21">
        <v>23892</v>
      </c>
      <c r="O44" s="22">
        <v>101</v>
      </c>
      <c r="P44" s="11">
        <v>8</v>
      </c>
      <c r="Q44" s="19">
        <v>1</v>
      </c>
      <c r="R44" s="19">
        <v>7</v>
      </c>
      <c r="S44" s="12">
        <f>SUM(T44:U44)</f>
        <v>808</v>
      </c>
      <c r="T44" s="20">
        <f>SUMPRODUCT(O44*Q44)</f>
        <v>101</v>
      </c>
      <c r="U44" s="21">
        <f>SUMPRODUCT(O44*R44)</f>
        <v>707</v>
      </c>
    </row>
    <row r="45" spans="1:26" ht="15" customHeight="1">
      <c r="A45" s="31">
        <v>32</v>
      </c>
      <c r="B45" s="11">
        <v>1029</v>
      </c>
      <c r="C45" s="19">
        <v>494</v>
      </c>
      <c r="D45" s="19">
        <v>535</v>
      </c>
      <c r="E45" s="12">
        <v>32928</v>
      </c>
      <c r="F45" s="20">
        <v>15808</v>
      </c>
      <c r="G45" s="21">
        <v>17120</v>
      </c>
      <c r="H45" s="31">
        <v>67</v>
      </c>
      <c r="I45" s="17">
        <v>852</v>
      </c>
      <c r="J45" s="19">
        <v>422</v>
      </c>
      <c r="K45" s="19">
        <v>430</v>
      </c>
      <c r="L45" s="12">
        <v>57084</v>
      </c>
      <c r="M45" s="20">
        <v>28274</v>
      </c>
      <c r="N45" s="21">
        <v>28810</v>
      </c>
      <c r="O45" s="22">
        <v>102</v>
      </c>
      <c r="P45" s="11">
        <v>6</v>
      </c>
      <c r="Q45" s="19">
        <v>1</v>
      </c>
      <c r="R45" s="19">
        <v>5</v>
      </c>
      <c r="S45" s="12">
        <f>SUM(T45:U45)</f>
        <v>612</v>
      </c>
      <c r="T45" s="20">
        <f>SUMPRODUCT(O45*Q45)</f>
        <v>102</v>
      </c>
      <c r="U45" s="21">
        <f>SUMPRODUCT(O45*R45)</f>
        <v>510</v>
      </c>
    </row>
    <row r="46" spans="1:26" ht="15" customHeight="1">
      <c r="A46" s="31">
        <v>33</v>
      </c>
      <c r="B46" s="11">
        <v>1086</v>
      </c>
      <c r="C46" s="19">
        <v>524</v>
      </c>
      <c r="D46" s="19">
        <v>562</v>
      </c>
      <c r="E46" s="12">
        <v>35838</v>
      </c>
      <c r="F46" s="20">
        <v>17292</v>
      </c>
      <c r="G46" s="21">
        <v>18546</v>
      </c>
      <c r="H46" s="31">
        <v>68</v>
      </c>
      <c r="I46" s="17">
        <v>823</v>
      </c>
      <c r="J46" s="19">
        <v>396</v>
      </c>
      <c r="K46" s="19">
        <v>427</v>
      </c>
      <c r="L46" s="12">
        <v>55964</v>
      </c>
      <c r="M46" s="20">
        <v>26928</v>
      </c>
      <c r="N46" s="21">
        <v>29036</v>
      </c>
      <c r="O46" s="15" t="s">
        <v>47</v>
      </c>
      <c r="P46" s="11">
        <v>10</v>
      </c>
      <c r="Q46" s="19">
        <v>1</v>
      </c>
      <c r="R46" s="19">
        <v>9</v>
      </c>
      <c r="S46" s="12">
        <f>SUM(T46:U46)</f>
        <v>0</v>
      </c>
      <c r="T46" s="20">
        <v>0</v>
      </c>
      <c r="U46" s="21">
        <v>0</v>
      </c>
    </row>
    <row r="47" spans="1:26" ht="15" customHeight="1">
      <c r="A47" s="31">
        <v>34</v>
      </c>
      <c r="B47" s="11">
        <v>1089</v>
      </c>
      <c r="C47" s="19">
        <v>519</v>
      </c>
      <c r="D47" s="19">
        <v>570</v>
      </c>
      <c r="E47" s="12">
        <v>37026</v>
      </c>
      <c r="F47" s="20">
        <v>17646</v>
      </c>
      <c r="G47" s="21">
        <v>19380</v>
      </c>
      <c r="H47" s="31">
        <v>69</v>
      </c>
      <c r="I47" s="17">
        <v>925</v>
      </c>
      <c r="J47" s="19">
        <v>446</v>
      </c>
      <c r="K47" s="19">
        <v>479</v>
      </c>
      <c r="L47" s="12">
        <v>63825</v>
      </c>
      <c r="M47" s="20">
        <v>30774</v>
      </c>
      <c r="N47" s="21">
        <v>33051</v>
      </c>
      <c r="O47" s="15" t="s">
        <v>48</v>
      </c>
      <c r="P47" s="11">
        <v>0</v>
      </c>
      <c r="Q47" s="19">
        <v>0</v>
      </c>
      <c r="R47" s="19">
        <v>0</v>
      </c>
      <c r="S47" s="12">
        <f>SUM(T47:U47)</f>
        <v>0</v>
      </c>
      <c r="T47" s="20">
        <v>0</v>
      </c>
      <c r="U47" s="21">
        <v>0</v>
      </c>
    </row>
    <row r="48" spans="1:26">
      <c r="W48" s="2"/>
      <c r="X48" s="2"/>
      <c r="Y48" s="2"/>
      <c r="Z48" s="2"/>
    </row>
    <row r="49" spans="1:26" s="2" customFormat="1">
      <c r="A49" s="29"/>
      <c r="B49" s="30"/>
      <c r="C49" s="30"/>
      <c r="D49" s="30" t="str">
        <f t="shared" ref="A49:D54" si="2">Z3</f>
        <v>（人）</v>
      </c>
      <c r="E49" s="23"/>
      <c r="F49" s="23"/>
      <c r="G49" s="23"/>
    </row>
    <row r="50" spans="1:26" s="2" customFormat="1" ht="15.75" customHeight="1">
      <c r="A50" s="4" t="str">
        <f t="shared" si="2"/>
        <v>年齢</v>
      </c>
      <c r="B50" s="4" t="str">
        <f t="shared" si="2"/>
        <v>前月</v>
      </c>
      <c r="C50" s="4" t="str">
        <f t="shared" si="2"/>
        <v>当月</v>
      </c>
      <c r="D50" s="4" t="str">
        <f t="shared" si="2"/>
        <v>前月比</v>
      </c>
      <c r="E50" s="24"/>
      <c r="F50" s="24"/>
      <c r="G50" s="24"/>
      <c r="W50" s="1"/>
      <c r="X50" s="1"/>
      <c r="Y50" s="1"/>
      <c r="Z50" s="1"/>
    </row>
    <row r="51" spans="1:26">
      <c r="A51" s="16" t="str">
        <f t="shared" si="2"/>
        <v>0-14</v>
      </c>
      <c r="B51" s="11">
        <f t="shared" si="2"/>
        <v>9845</v>
      </c>
      <c r="C51" s="11">
        <f>Y5</f>
        <v>9845</v>
      </c>
      <c r="D51" s="11">
        <f t="shared" si="2"/>
        <v>0</v>
      </c>
    </row>
    <row r="52" spans="1:26">
      <c r="A52" s="16" t="str">
        <f t="shared" si="2"/>
        <v>15-64</v>
      </c>
      <c r="B52" s="11">
        <f t="shared" si="2"/>
        <v>53523</v>
      </c>
      <c r="C52" s="11">
        <f t="shared" si="2"/>
        <v>53437</v>
      </c>
      <c r="D52" s="11">
        <f t="shared" si="2"/>
        <v>-86</v>
      </c>
    </row>
    <row r="53" spans="1:26">
      <c r="A53" s="16" t="str">
        <f t="shared" si="2"/>
        <v>65-</v>
      </c>
      <c r="B53" s="11">
        <f t="shared" si="2"/>
        <v>19929</v>
      </c>
      <c r="C53" s="11">
        <f t="shared" si="2"/>
        <v>19926</v>
      </c>
      <c r="D53" s="11">
        <f t="shared" si="2"/>
        <v>-3</v>
      </c>
    </row>
    <row r="54" spans="1:26">
      <c r="A54" s="16" t="str">
        <f t="shared" si="2"/>
        <v>計</v>
      </c>
      <c r="B54" s="11">
        <f t="shared" si="2"/>
        <v>0</v>
      </c>
      <c r="C54" s="11">
        <f t="shared" si="2"/>
        <v>83208</v>
      </c>
      <c r="D54" s="11">
        <f t="shared" si="2"/>
        <v>-89</v>
      </c>
    </row>
  </sheetData>
  <mergeCells count="3">
    <mergeCell ref="A1:R1"/>
    <mergeCell ref="O3:Q3"/>
    <mergeCell ref="H5:R5"/>
  </mergeCells>
  <phoneticPr fontId="3"/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前月</vt:lpstr>
      <vt:lpstr>当月</vt:lpstr>
      <vt:lpstr>前月!Print_Area</vt:lpstr>
      <vt:lpstr>当月!Print_Area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2019-12-10T08:46:04Z</dcterms:modified>
</cp:coreProperties>
</file>